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5390" windowHeight="8610" activeTab="0"/>
  </bookViews>
  <sheets>
    <sheet name="BZ Kielce" sheetId="1" r:id="rId1"/>
  </sheets>
  <definedNames>
    <definedName name="_xlnm._FilterDatabase" localSheetId="0" hidden="1">'BZ Kielce'!$A$8:$G$194</definedName>
    <definedName name="_xlnm.Print_Area" localSheetId="0">'BZ Kielce'!$A$1:$M$194</definedName>
    <definedName name="_xlnm.Print_Titles" localSheetId="0">'BZ Kielce'!$8:$9</definedName>
  </definedNames>
  <calcPr fullCalcOnLoad="1"/>
</workbook>
</file>

<file path=xl/comments1.xml><?xml version="1.0" encoding="utf-8"?>
<comments xmlns="http://schemas.openxmlformats.org/spreadsheetml/2006/main">
  <authors>
    <author>dzajac</author>
  </authors>
  <commentList>
    <comment ref="H136" authorId="0">
      <text>
        <r>
          <rPr>
            <b/>
            <sz val="8"/>
            <rFont val="Tahoma"/>
            <family val="2"/>
          </rPr>
          <t>dzajac:</t>
        </r>
        <r>
          <rPr>
            <sz val="8"/>
            <rFont val="Tahoma"/>
            <family val="2"/>
          </rPr>
          <t xml:space="preserve">
</t>
        </r>
      </text>
    </comment>
    <comment ref="I136" authorId="0">
      <text>
        <r>
          <rPr>
            <b/>
            <sz val="8"/>
            <rFont val="Tahoma"/>
            <family val="2"/>
          </rPr>
          <t>dzajac:</t>
        </r>
        <r>
          <rPr>
            <sz val="8"/>
            <rFont val="Tahoma"/>
            <family val="2"/>
          </rPr>
          <t xml:space="preserve">
</t>
        </r>
      </text>
    </comment>
    <comment ref="J136" authorId="0">
      <text>
        <r>
          <rPr>
            <b/>
            <sz val="8"/>
            <rFont val="Tahoma"/>
            <family val="2"/>
          </rPr>
          <t>dzajac:</t>
        </r>
        <r>
          <rPr>
            <sz val="8"/>
            <rFont val="Tahoma"/>
            <family val="2"/>
          </rPr>
          <t xml:space="preserve">
</t>
        </r>
      </text>
    </comment>
  </commentList>
</comments>
</file>

<file path=xl/sharedStrings.xml><?xml version="1.0" encoding="utf-8"?>
<sst xmlns="http://schemas.openxmlformats.org/spreadsheetml/2006/main" count="984" uniqueCount="736">
  <si>
    <t xml:space="preserve">1/ Czas przejazdu północ południe na zmodernizowanych odcinkach (minuty);  2/ Długość nowo wybudowanych dróg (km)    3/ Długość nowo wybudowanych chodników (km),  4/ Długość nowo wybudowanych ścieżek rowerowych (km),     5/ Liczba wybudowanych podczyszczani wód deszczowych (w szt.);   6/ Liczba wybudowanej infrastruktury (wiadukty, mosty, kładki - w szt.);  7/ Liczba nowych linii autobusowych (szt);   8/ Struktura sprzedaży (automat i inne formy); udział % ilości sprzedanych biletów w automatach w ogólnej sprzedaży biletów;    9/  Liczba zrealizowanych kilometrów taboru komunikacji miejskiej w ciągu roku;    10/ Liczba osób korzystających z   komunikacji miejskiej (os.)                                                                         </t>
  </si>
  <si>
    <t>1/ Liczba kolizji (szt);                                                                                                                                                                                          2/ Liczba poszkodowanych (os);                                                                                     3/ Liczba postawionych pionowych znaków drogowych (szt.);                          4/ Długość poziomych znaków drogowych (km);                                                   5/ Liczba sygnalizatorów świetlnych (szt.).</t>
  </si>
  <si>
    <t>1/ Liczba przygotowanych miejsc do parkowania (szt.);                                   2/ Wpływy ze sprzedaży biletów do poarkowania (tyś. PLN)</t>
  </si>
  <si>
    <t>1/ Wartość sprzedaży biletów    ( tys. PLN)                                                                 2/ Wartość wpływów z opłat dodatkowych za jazdę bez biletów  (tys PLN)                                                                                                          3/ Udział wykonanych kilometrów do planowanych (%)</t>
  </si>
  <si>
    <t xml:space="preserve">1/ Wartość sprzedaży biletów    ( tyś. PLN)                                                                 2/ Wartość wpływów z opłat dodatkowych za jazdę bez biletów  (tys PLN)                                                                                                                              3/ Koszt wykonanego kilometra przez autobusy na terenie:                                    a/ Miasta                                                                                                                              b/ gmin osciennych                         </t>
  </si>
  <si>
    <t>1. Udział liczby dzieci i młodzieży objętych dowozem w liczbie ogółem uprawnionych do korzystania z dowozu (%).                                                     2.  Liczba dzieci i młodzieży objętych dowozem (os.)</t>
  </si>
  <si>
    <t xml:space="preserve"> Długiść tras przejechanych transportem specjalistycznym (km).                         </t>
  </si>
  <si>
    <t xml:space="preserve">Liczba obiektów zabytkowych objętych Gminną Ewidencją Zabytków (szt)       </t>
  </si>
  <si>
    <t xml:space="preserve">1.  Koszt realizacji zadań z zakresu obrony cywilnej i bezpieczeństwa w przeliczeniu na 1-go mieszkańca (PLN)                                                              2/ Udział ludności uczestniczącej w szkoleniach w zakresie powszechnej samoobrony do ogółu mieszkańców (%);   </t>
  </si>
  <si>
    <t xml:space="preserve">1. Średni koszt utrzymania 1-go strażaka w służbie zawodowej (PLN)            2. Średni koszt jednej akcji ratowniczej (PLN)                                                     3. Ilość etatów bojowych w przeliczeniu na 1000 mieszkańców   (etaty)                                               </t>
  </si>
  <si>
    <t>Kwota nakładów na inwestycje w przeliczeniu na 1-go mieszkńca</t>
  </si>
  <si>
    <t>1. Wielkość środków finansowych przeznaczonych na rozwój kultury fizycznej i sportu przypadających na 1 mieszkańca (PLN);                                   2. Koszt utrzymania MOSIR w przeliczeniu na 1-go mieszkańca (PLN)                 3. Koszt roczny organizowanych imprez masowych na 1-go mieszkańca (PLN)</t>
  </si>
  <si>
    <t xml:space="preserve">1. Średni koszt programuGPPiRPA oraz PN na 1-go mieszakńca                      </t>
  </si>
  <si>
    <t xml:space="preserve">obsługa finansowo- ksiegowa, obsługa monitoringu wizyjnego Miasta Kielce, ochrona spokoju i porzadku w miejscach publicznych, pomoc w usuwaniu awarii technicznych i skutków klęsk zywiołowych oraz innych mijscowych zagrożeń, zabezpieczenie miejsca przestepstwa, katastrofy, współdziałanie z organizatorami i innymi służbami w ochronie porządku podczas zgromadzeń i imprez publicznych, doprowadzenie osób nietrzeźwych do izby wytrzeźwień, informowania społeczności lokalnej o stanie i rodzajach zagrożeń, czuwanie nad porządkiem i współdziałanie z właściwymi podmiotami w zakresie ratowania zycia i zdrowia obywateli, koordynacja służb patrolowych, kontrola ruchu drogowego, czuwanie nad porzadkiem i bezpieczeństwem na drogach, ochrona obiektów komunalnych i urządzeń użyteczności publicznej, </t>
  </si>
  <si>
    <r>
      <t>1</t>
    </r>
    <r>
      <rPr>
        <sz val="9"/>
        <rFont val="Arial"/>
        <family val="2"/>
      </rPr>
      <t xml:space="preserve">. - 1 szt.,                          </t>
    </r>
    <r>
      <rPr>
        <b/>
        <sz val="9"/>
        <rFont val="Arial"/>
        <family val="2"/>
      </rPr>
      <t>2</t>
    </r>
    <r>
      <rPr>
        <sz val="9"/>
        <rFont val="Arial"/>
        <family val="2"/>
      </rPr>
      <t>. - 2 szt.,</t>
    </r>
    <r>
      <rPr>
        <b/>
        <sz val="9"/>
        <rFont val="Arial"/>
        <family val="2"/>
      </rPr>
      <t xml:space="preserve">                        3</t>
    </r>
    <r>
      <rPr>
        <sz val="9"/>
        <rFont val="Arial"/>
        <family val="2"/>
      </rPr>
      <t xml:space="preserve">. - 1%,                          </t>
    </r>
    <r>
      <rPr>
        <b/>
        <sz val="9"/>
        <rFont val="Arial"/>
        <family val="2"/>
      </rPr>
      <t>4</t>
    </r>
    <r>
      <rPr>
        <sz val="9"/>
        <rFont val="Arial"/>
        <family val="2"/>
      </rPr>
      <t xml:space="preserve">. - 4%,              </t>
    </r>
  </si>
  <si>
    <t>Sporządzanie i zmiany studium uwarunkowań i kierunków zagospodarowania miasta oraz sporządzanie miejscowych planów zagospodarowania przestrzennego;  Infrastruktura techniczna i komunikacyjna w studium uwarunkowań i kierunków zagospodarowania oraz miejscowych planach zagospodarowania przestrzennego</t>
  </si>
  <si>
    <t>Zachowanie standardów jakości środowiska przyrodniczego, w tym: powietrza, wód, gleb i zieleni</t>
  </si>
  <si>
    <t>1)  50                                2) 74</t>
  </si>
  <si>
    <t>Ochrona przyrody, krajobrazu, w tym terenów zielonych; Ochrona powietrza przed zanieczyszczeniem oraz ochrona przed hałasem; Kształtowanie, ochrona i racjonalne wykorzystanie zasobów wodnych, gospodarka wodno-ściekowa, gospodarka zasobami geologicznymi; Ochrona gruntów rolnych.</t>
  </si>
  <si>
    <t>1) 17                              2) 71</t>
  </si>
  <si>
    <t xml:space="preserve">1/ liczba wydanych decyzji,  (szt)                                                                                   2/ liczba wydanych postanowień,    (szt)                                                                           3/  liczba wydanych zaświadczeń, (szt)                                                                   4/ liczba zarejestrowanych dzienników (szt)                                                         5/ liczba zarejestrowanych zgłoszeń (szt)   
</t>
  </si>
  <si>
    <t>1/ Badania opinii publicznej; udział Ilości zaplanowanych do zrealizowanych zadań (%); 2/ udział Ilości zaplanowanych kontoli i zadań audytowych do zrealizowanych (%)</t>
  </si>
  <si>
    <t>1. liczba skarg wniesionych na zabezpieczenie funkcjonowania Urzędu (szt.), 
2. Stopień usunięcia nieprawidłowości (%).</t>
  </si>
  <si>
    <t xml:space="preserve"> 1/ liczba skarg na obsługę kancelaryjną (szt.)</t>
  </si>
  <si>
    <t>1/  0</t>
  </si>
  <si>
    <t xml:space="preserve">1/  2
2/  2
3/ 1,6 
4/  3,2 
5a/  670 
5b/  1 300 </t>
  </si>
  <si>
    <t>3.9</t>
  </si>
  <si>
    <t>Realizacja inwestycji i zakupy inwestycyjne</t>
  </si>
  <si>
    <t>Zakup i utrzymanie samochodów przystosowanych do przewozu osób niepełnosprawnych;</t>
  </si>
  <si>
    <t xml:space="preserve"> Wydawanie kart parkingowych osobom niepełnosprawnym.</t>
  </si>
  <si>
    <t>Długiść tras przejechanych transportem specjalistycznym (km).</t>
  </si>
  <si>
    <t xml:space="preserve"> Liczba osób objętych wsparciem (os); </t>
  </si>
  <si>
    <t>Administrowanie/zarządzanie rezerwatami przyrody.</t>
  </si>
  <si>
    <t>4/ 43 400</t>
  </si>
  <si>
    <t>1)  0                                             2) 20</t>
  </si>
  <si>
    <t>budynki socjalne i komunalne, pozyskiwanie terenów pod budownictwo komunalne i socjalne, opracowanie dokumentacji projektowo-kosztorysowej na budowę budownictwa komunalnego i socjalnego, projektowanie sieci wodno-kanalizacyjnych miejskich, budowa miejskiej infrastruktury wodno-kanalizacyjnej, budowa infrastruktury wodno-kanalizacyjnej w ramach lokalnych inicjatyw, realizacja zadań inwestycyjnych związanych z terenami rekreacyjnymi, budowa placów zabaw w ramach lokalnych inicjatywy inwestycyjnych, budowa przyłączy i poboru energii elektrycznej. Wykaz inwestycji</t>
  </si>
  <si>
    <t>Wdrażanie i rozwój polityki kadrowo-płacowej pracowników Urzędu i ZOiIUM</t>
  </si>
  <si>
    <t xml:space="preserve"> Kwota nakładów na inwestycje w przeliczeniu na 1-go mieszkńca (PLN) </t>
  </si>
  <si>
    <t>1. Wartość nakładów inwestycyjnych na 1-go mieszkańca ( PLN na osobę);                                                                                                                      2. Wydatki bieżące na 1- go mieszkańca (tyś. PLN n osobę)</t>
  </si>
  <si>
    <t xml:space="preserve">Liczba zatrudnionych pracowników (os.);      </t>
  </si>
  <si>
    <t xml:space="preserve">1. Liczba przyjętych osób  w roku (os),                                                                                         2. Liczba odbytych szkoleń w roku (szt),                                                                           3. Liczba osób obsługiwanych płacowo w UM Kielce przypadajaca         na 1 pracownika referatu płac (os.)                         </t>
  </si>
  <si>
    <t xml:space="preserve">1. Stopień zadowolenia pracowników urzędu z obsługi administracyjno-technicznej prowadzonej przez ZOIIUM (ankieta wśród pracowników - skala od 1 do 5, gdzie 1- bardzo niezadowolony, 5 - bardzo zadowolony)  </t>
  </si>
  <si>
    <t>1. Wydatki Rady Miasta przypadające na 1-go Radnego (PLN)</t>
  </si>
  <si>
    <t xml:space="preserve"> Udział % ściągalności należności, tj. stosunek wykonania dochodów do przypisanych należności (%)</t>
  </si>
  <si>
    <t>Udział wpływów z majątku gminy do dochodów własnych ogółem (%)</t>
  </si>
  <si>
    <t>Relacja wartości otrzymanego kosztu (uzyskana marża, opłaty, prowizje) do średniego na rynku pieniężnym (%)</t>
  </si>
  <si>
    <t>1. Liczba zaksięgowanych dokumentów (szt.)</t>
  </si>
  <si>
    <t xml:space="preserve">1. Liczba realizowanych projektów (szt.)                                                             2. Liczba składanych wniosków aplikacyjnych (szt.)                                              3. Udział środków unijnych w wydatkach ogółem (%)                                    </t>
  </si>
  <si>
    <t xml:space="preserve">Powierzchnia wykupionych gruntów (ha)  </t>
  </si>
  <si>
    <t xml:space="preserve">              1/ Stopień zaawansowania przygotowań i realizacji inwestycji (%)                                                                                                                              2/ Powierzchnia wykupionych gruntów (ha)                                                         3/ liczba wykonanych opracowań (szt.)</t>
  </si>
  <si>
    <t xml:space="preserve"> Stopień wydatkowania PFGZGiK (%)</t>
  </si>
  <si>
    <t xml:space="preserve">1. Kwota wydatków na 1 ucznia w poszczególnych rodzajach placówek oświatowych  (PLN)                                                                                                         2. Wartość zakupionych pomocy dydaktycznych (PLN)                                              3. Średnia liczba uczniów przypadajaca na jedną klasę w poszczególnych rodzajach placówek oświatowych  (PLN)                                                        </t>
  </si>
  <si>
    <t xml:space="preserve"> 1. Udział Liczby uczniów korzystających z pomocy socjalnej w stosunku do ogólnej liczby uczniów  (%).</t>
  </si>
  <si>
    <t xml:space="preserve">1.Liczba dokonanych modernizacji (szt.); </t>
  </si>
  <si>
    <t>Poziom spełniania standardu w dostardu w dostarczaniu usług (%)             1. Liczba osób korzystających ze wsparcia:                                                       1)  w dziennych placówkach (os) 
2)  całodobowych placówkach (os)                                                                                   3)  liczba uamodzielnionych wychowanków  placówek (os)
4) rodzinnych form opieki (os).</t>
  </si>
  <si>
    <t xml:space="preserve">1/ Udział liczby osób zaktywizowanych w stosunku do ogółu bezrobotnych (%) (analiza co 12 m-cy)                                                                    </t>
  </si>
  <si>
    <t xml:space="preserve">1) Dodatkowa powierzchnia użytkowa poszczególnych typów placówek (m2);                                                                                                                            2/ ilość nowych miejsc w poszczególnych typach placówek (szt.)                                                                                                                     3) Poziom zużycia mediów  (%)                                                                      </t>
  </si>
  <si>
    <t xml:space="preserve">                                                                                                                    1/ Długość nowo wybudowanych dróg (km)                                                      2/ Długość nowo wybudowanych chodników (km),                                         3/ Długość nowo wybudowanych ścieżek rowerowych (km),                           4/ Liczba wybudowanych podczyszczani wód deszczowych (w szt.);             5/ Liczba wybudowanej infrastruktury (wiadukty, mosty, kładki - w szt.);  6/ Liczba nowych linii autobusowych (szt);                                                       7/ Struktura sprzedaży (automat i inne formy); udział % ilości sprzedanych biletów w automatach w ogólnej sprzedaży biletów;              8/  Liczba zrealizowanych kilometrów taboru komunikacji miejskiej w ciągu roku;                                                                                                            9/ Liczba osób korzystających z   komunikacji miejskiej (os.)             </t>
  </si>
  <si>
    <t xml:space="preserve">1/ średniomiesięczny koszt utrzymania zieleni w mieście (PLN)                    </t>
  </si>
  <si>
    <t xml:space="preserve">Liczba konfliktów rozstrzygniętych i nierozstrzygniętych (szt)                             </t>
  </si>
  <si>
    <t xml:space="preserve"> 1.Liczba wydarzeń kulturalnych (szt);      </t>
  </si>
  <si>
    <t xml:space="preserve"> 1/  Liczba mieszkańców przypadających na 1 instytucję kultury (os);  </t>
  </si>
  <si>
    <t xml:space="preserve">                                                                                                                               1. Średnia ilość mieszkańców przyapdająca na 1-go funkcjonariusza (os.)                                                                                                                                   2.  Liczba zrealizowanych interwencji  (szt)                                                        3. Iiczba ujawnionych  wykroczeń  (szt)                                                                4. Iiczba represjonowanych (ujętych) sprawców (szt)                                    5. liczba przekazanych policji sprawców przestępstw i wykroczeń (szt) </t>
  </si>
  <si>
    <t xml:space="preserve">1. Wielkość środków finansowych przeznaczonych na rozbudowę i modernizację istniejącycy obiektów sportowych w przeliczeniu na m2 powierzchni                                                                                                                2. Powierzchnia nowych obiektów (m2);                                                                  </t>
  </si>
  <si>
    <t xml:space="preserve">1. Liczba osób objętych działaniami (os);                                                                       2. Iiczba prowadzonych działań - programów (szt)                                                  </t>
  </si>
  <si>
    <t>Udział liczby wykonanych: badań,ekspertyz oraz wdrożeń systemowo wspierających ochronę środowiska naturalnego w liczbie zaplanowanych (%)</t>
  </si>
  <si>
    <t xml:space="preserve"> 1) liczba wystaw,  konferencji, imprez kulturalnych i sportowych w jakich uczestniczy Miasto (szt),                                                                      2) liczba przyjętych delegacji zagranicznych (szt),                                           3) liczba wizyt studyjnych, delegacji, misji gospodarczych przedstwicieli Miasta Kielce za granicą (szt.)    </t>
  </si>
  <si>
    <t>1. Liczba sporządzonych aktów stanu cywilnego w ciągu roku kalendarzowego (szt.)</t>
  </si>
  <si>
    <t>2. Liczba uroczystości jubileuszowych, odznaczone pary w ciagu roku (szt.)</t>
  </si>
  <si>
    <t>3. Liczba odpisów wydanych  w ciągu roku kalendarzowego (szt.)</t>
  </si>
  <si>
    <t>4/ liczba zaświadczeń wydanych w ciągu roku (szt.)</t>
  </si>
  <si>
    <t>5/ liczba zmian w aktach dokonywanych w ciagu roku (szt.)</t>
  </si>
  <si>
    <t xml:space="preserve">1. Liczba skontrolowanych budów i obiektów (szt.)                                             2. liczba wydanych (szt)
a) decyzji 
b) postanowień                                                                                                      </t>
  </si>
  <si>
    <t xml:space="preserve">1. Stopień zadowolenia mieszkańców Kielc z funkcjonowania Urzedu (ankieta wśród mieszkańców - skala od 1 do 5, gdzie 1- bardzo niezadowolony, 5 - bardzo zadowolony)                                                             2. Ilość wydanych opinii prawnych  (szt.)                                                                                                                                                                                             3.  poziom certyfikacji ISO w UM (%)    </t>
  </si>
  <si>
    <t xml:space="preserve">1. Udział wartości nakładów na infrastrukturę informatyczną do ogółu wydatków (PLN)                                                                                                </t>
  </si>
  <si>
    <t xml:space="preserve">1. Utrzymanie punktów informacji turystycznej,                                                                                       2. Organizowanie wypoczynku dzieci i młodzieży w okresie ferii zimowych i letnich,                                                                                          3. Organizowanie wycieczek turystyczno-krajoznawczych dla mieszkańców Miasta,                                                                           4. Zapewnienie właściwego oznakowania szlaków turystycznych w obrębie Miasta.                                        </t>
  </si>
  <si>
    <t>Promowanie walorów geologicznych Miasta Kielce.</t>
  </si>
  <si>
    <t>Organizacja i finansowanie imprez kulturalnych oraz upowszechnianie kultury wśród dzieci i młodzieży.</t>
  </si>
  <si>
    <t>Upowszechnienie kultury, także wśród młodzieży szkolnej poprzez bezpłatny udział w spektaklach i koncertach.</t>
  </si>
  <si>
    <t>Uzupełnienie środków budżetu miasta umożliwiających pokrycie deficytu lub poprawę płynności bieżącej ze źródeł pozabudżetowych.</t>
  </si>
  <si>
    <t>Orzecznictwo pozarentowe oraz świadczenie pomocy w ramach rehabilitacji społeczno-zawodowej osób niepełnosprawnych.</t>
  </si>
  <si>
    <t>Integracja społeczna i zawodowa niepełnosprawnych.</t>
  </si>
  <si>
    <t>Ilość zatrudnionych pracowników (os.)</t>
  </si>
  <si>
    <t>Prezydent</t>
  </si>
  <si>
    <t>Zapewnienie sprawnego funkcjonowania Urzędu</t>
  </si>
  <si>
    <t>Zapewnienie zatrudnienia wykwalifikowanej i odpowiednio wynagradzanej kadry. Sprawna obsługa kadrowo-płacowa pracowników.</t>
  </si>
  <si>
    <t>Zapewnienie sprawnego technicznie funkcjonowanie UM</t>
  </si>
  <si>
    <t>2.10</t>
  </si>
  <si>
    <t>Prowadzenie Miejskiej Kuchni Cateringowej w Kielcach</t>
  </si>
  <si>
    <t>Przygotowywanie posiłków dla dzieci i młodzieży z placówek oświatowych Gminy Kielce oraz klientów MOPR w Kielcach</t>
  </si>
  <si>
    <t>żywienie dzieci i młodziezy oraz klientów MOPR</t>
  </si>
  <si>
    <t xml:space="preserve">ilość osób korzystajacych z posiłków </t>
  </si>
  <si>
    <t>Prace projektowe, wykonanie robót bydowlano - nmontażowych</t>
  </si>
  <si>
    <t>15.3</t>
  </si>
  <si>
    <t>1)Realizacja Projektów Aktywizujących Gospodarczo Miasto Kielce,  i promocja gospodarcza, pozyskiwanie inwestorów                                                                                                                                 2/ przygotowanie aplikacji o środki unijne dla projektów zgłaszanych przez miasto Kielce</t>
  </si>
  <si>
    <t>1)Poziom rozpoznawalności marki Kielce (%);                                             2) liczba nawiązanych kontaktów z partnerami krajowymi i zagranicznymi;                                                                                                     3) liczba wystaw,  konferencji, imprez kulturalnych i sportowych w jakich uczestniczy Miasto (szt),                                                                                              4) liczba przyjętych delegacji zagranicznych (szt),                                                                        5) liczba wizyt studyjnych, delegacji, misji gospodarczych przedstwicieli Miasta Kielce za granicą (szt.)</t>
  </si>
  <si>
    <t>1/ Liczba dzieci objętych letnim i zimowym wypoczynkiem (os.);                                                                                                 2/ Ilość tagów turystycznych (szt.)</t>
  </si>
  <si>
    <t xml:space="preserve">1) Dodatkowa powierzchnia użytkowa poszczególnych typów placówek (m2);                                                                                                                            2/ ilość nowych miejsc w poszczególnych typach placówek (szt.)                                                                                                                     3) Poziom zużycia mediów – oszczędności ciepła w okresie grzewczym w wyniku dokonanych modernizacji w  (%)                                                 4) liczba żłobków objętych modrnizacją                                  </t>
  </si>
  <si>
    <t xml:space="preserve">1. Wielkość środków finansowych przeznaczonych na rozbudowę i modernizację istniejącycy obiektów sportowych w przeliczeniu na m2 powierzchni                                                                                                                2. Powierzchnia nowych obiektów (m2); </t>
  </si>
  <si>
    <t>1/ Długość wybudowanych kanałów sanitarnych (km);                                           2/ Długość sieci wodociągowych (km);                                                                               3/ Liczba oddanych do użytku  mieszkań z tytułu modernizacji; (szt.)                           4/ Liczba nowowybudowanych inwestycji (szt.);                                                  5/  Liczba wybudowanych placów zabaw (szt.);                                                      6/ Liczba wykonanych przyłączy i punktów poboru energii elektrycznej na imprezy okolicznościowe w mieście (kpl.);                                                           7/ ilość sztuk wykonanej dokumentacji technicznej (kpl.)  8/ wydatki na wyposażenie zmodernizowanych budynkó zł/m²      9/  wydatki na inwestycje i zakupy inwestycyjne (zł/m²/rok)</t>
  </si>
  <si>
    <t>1/ Ilość wszystkich bezrobotnych bez prawa do zasiłku ( os.)                  2/ ilość osób objętych składką  w Młodzieżowym Ośrodku Wychowawczym (os.)</t>
  </si>
  <si>
    <t>1/ Wartość nakładów inwestycyjnych na 1 mieszkańca ( PLN na osobę); 2/ wydatki bieżące na 1 mieszkańca (tyś. PLN n osobę)</t>
  </si>
  <si>
    <t>Pozyskiwanie i obsługa pozostałych dochodów</t>
  </si>
  <si>
    <t>Ewidencja i pobór opłat z tytuł zezwolenia na sprzedaż napojów alkoholowych,   opłaty z tytułu wydawania decyzji administracyjnych dotyczących rejestracji i wyrejestrowana pojazdów, ewidencja i pobór dochodów z tytułu obsługi zadań z zakresu administracji rządowej,  prowadzenie egzekucji należności pieniężnych w tytułu mandatów kredytowanych, ewidencja wpływów opłaty skarbowej i targowej, zysków spółek komunalnych i dywident</t>
  </si>
  <si>
    <t>Uzyskanie określonego poziomu wpływy z pozostałych źródeł</t>
  </si>
  <si>
    <t>1/ Wartosć wpłat (tys PLN)                                                                                    2/ Liczba zaksięgowanych dokumentów (szt.)</t>
  </si>
  <si>
    <t>1) Liczba zrealizowanych interwencji  (szt)                                                        2) Iiczba ujawnionych  wykroczeń  (szt)                                                                3) Iiczba represjonowanych (ujętych) sprawców (szt)                                    4) liczba przekazanych policji sprawców przestępstw i wykroczeń (szt)  5) Realizacja przyjętch w ramach dochodów wpływów z nałożonych mandatów karnych w stosunku do roku poprzedniego - ilość/kwotę             6) Iiczba/kwotę ujawnionych sprawców przekoczenia dozwolonej prędkości oraz ilość nałożonych mandatów w stosunku do roku poprzedniego</t>
  </si>
  <si>
    <t xml:space="preserve">1/ Ilość etatów bojowych w przeliczeniu na 1000 mieszkańców w etatach,                                                                                                                     2/ Odsetek nowoczesnego sprzętu p.poż. w % (nie starszy niż 3 lata) </t>
  </si>
  <si>
    <t>Nazwa miernika (stare)</t>
  </si>
  <si>
    <t>1/ Liczba zrealizowanych projektów w ramach wszystkich programów (szt),                                                                                                                            2/  Kwota pozyskanych środków na 1 ucznia (PLN)</t>
  </si>
  <si>
    <t>1. Odsetek nauczycieli zdobywajacych stopień awansu zawodowego nauczyciela mianowanego i dyplomowanego                                                  2. Kwota wydatków na nauczyciela w zakresie dofinansowania szkoleń i kursów  - rocznie (PLN)</t>
  </si>
  <si>
    <t>1. Kwota odpisu przypadająca na 1 emeryta lub ręcistę rocznie (PLN)</t>
  </si>
  <si>
    <t>Prowadzenie działalności w zakresie gospodarki mieszkaniowej, w tym  eksploatacji i utrzymania budynków komunalnych i otoczenia.</t>
  </si>
  <si>
    <t>Przyznawanie mieszkań komunalnych i socjalnych; pozyskiwanie mieszkań; regulacja tytułu prawnego do zajmowanego mieszkania; zamiana mieszkań; zwrot kaucji mieszkaniowych; wypłaty odszkodowań za niedostarczenie lokalu socjalnego; opróżnianie lokali kom. lub socjalnych;   rozbiórki budynków przewidzianych do wyburzenia.</t>
  </si>
  <si>
    <t>1/ Iiczba nowych mieszkań komunalnych (szt.);                                                2/ Iiczba odzyskanego zasobu mieszkaniowego (szt.);                                                 3/ koszt odtworzenia 1m2 powierzchni użytkowej  budynków mieszkalnych dla Miasta Kielce (PLN)</t>
  </si>
  <si>
    <t xml:space="preserve">1/ wydatki na zarządzanie zasobem lokalowym (zł/m²/rok)                                                                                       2/ wydatki na remonty (zł/m²/rok)               </t>
  </si>
  <si>
    <t>1/ Liczba transakcji (szt);                                                                                              2/ średni koszt wyceny nieruchomości (PLN)</t>
  </si>
  <si>
    <t>2/ Odsetek danych włączonych do krajowego systemu informacji o terenie (%)</t>
  </si>
  <si>
    <t xml:space="preserve">Liczba świadczeniobiorców (os) </t>
  </si>
  <si>
    <t xml:space="preserve">1) Liczba osób niepełnosprawnych objętych wsparciem działań;(os.)            2) Liczba orzeczonych (os.)                                                                                    3/ Średni koszt na jednego mieszkańca (PLN) </t>
  </si>
  <si>
    <t>1) Liczba osób objętych wsparciem (os)
2) ilość udzielonych porad w sytuacjach kryzysowych (szt)</t>
  </si>
  <si>
    <t>1. Liczba dzieci objętych opieką (os.);                                                                 2. Odsetek dzieci objętych opieką (%)</t>
  </si>
  <si>
    <t>1/ ilość osób korzystajacych z posiłków   (os.)                                                         2/  koszt 1-go posiłku (PLN)</t>
  </si>
  <si>
    <t>1/ ilość odbiorców     (os.)                                                                                                2/ kwota dofinansowania na 1-go odbiorcę (PLN)</t>
  </si>
  <si>
    <t>1/ 497                       2/16                                3/610                           4/ 2039                             5/ 2756                            6/ 45</t>
  </si>
  <si>
    <t>1/ 9061</t>
  </si>
  <si>
    <t xml:space="preserve"> 2/ 1260</t>
  </si>
  <si>
    <t>3/  1526</t>
  </si>
  <si>
    <t>5/   444</t>
  </si>
  <si>
    <t>4/  454</t>
  </si>
  <si>
    <t>7/   4/125</t>
  </si>
  <si>
    <t>9/ 561</t>
  </si>
  <si>
    <t xml:space="preserve">1/  25000                            2/  0              </t>
  </si>
  <si>
    <t xml:space="preserve">Prowadzenie nowych inwestycji, rozbudowa i modernizacja </t>
  </si>
  <si>
    <t>Prowadzenie nowych inwestycji, rozbudowa i modernizacja oraz zakupy inwestycyjne.</t>
  </si>
  <si>
    <t>Przygotowywanie, prowadzenie nowych inwestycji, rozbudowa i modernizacja oraz zakupy inwestycyjne</t>
  </si>
  <si>
    <t xml:space="preserve"> Stopień realizacji zadań zawartych w GPPiRPA oraz PN (dążenie do 100%)</t>
  </si>
  <si>
    <t xml:space="preserve">Ustalanie warunków zabudowy i zagospodarowania terenu. Ustalanie lokalizacji celu publicznego. Udzielanie pozwoleń na budowę obiektu budowlanego.
</t>
  </si>
  <si>
    <t>Zapewnienie ładu przestrzennego, Zapewnienie bezpieczeństwa procesu budowlanego.</t>
  </si>
  <si>
    <t>Sprawowanie bezpośredniej kontroli nad procesami budowlanymi.</t>
  </si>
  <si>
    <t xml:space="preserve"> Utrzymanie czystości i porządku na terenie miasta. Poprawa jakości wód na terenie miasta.</t>
  </si>
  <si>
    <t xml:space="preserve">Prowadzenie ewidencji ludności </t>
  </si>
  <si>
    <t>Organizowanie i finansowanie prac społecznie użytecznych.</t>
  </si>
  <si>
    <t>Pozyskiwanie dochodów z majątku gminy</t>
  </si>
  <si>
    <t xml:space="preserve">Pozyskiwanie finansowania zewnętrznego, obsługa długu. </t>
  </si>
  <si>
    <t>Uzyskanie określonego poziomu wpływy z  majątku gminy</t>
  </si>
  <si>
    <t>14.8</t>
  </si>
  <si>
    <t>Obsługa merytoryczna i techniczna wyborów</t>
  </si>
  <si>
    <t>7.5</t>
  </si>
  <si>
    <t>Podziały i rozgraniczenia oraz nadawanie numeracji porządkowej nieruchomości.</t>
  </si>
  <si>
    <t>Profesjonalna i terminowa realizacja wniosków klientów.</t>
  </si>
  <si>
    <t>Harmonizacja przestrzeni w mieście. Minimalizacja konfliktów przestrzennych, własnościowych i prawnych. Racjonalność zagospodarowania przestrzeni miejskiej.</t>
  </si>
  <si>
    <t>Prowadzenie działań administracyjnych w procesie budowlanym.</t>
  </si>
  <si>
    <t xml:space="preserve">
Liczba świadczeniobiorców (os) </t>
  </si>
  <si>
    <t xml:space="preserve">Rejestracja i wyrejestrowywanie podmiotów gospodarczych, wydawanie licencji , zezwoleń oraz kontrola przewoźników, 
</t>
  </si>
  <si>
    <t>22 549</t>
  </si>
  <si>
    <t xml:space="preserve">Rejestracja i wyrejestrowywanie  pojazdów.  Wydawanie zezwoleń  i kontrola stacji diagnostycznych; </t>
  </si>
  <si>
    <t>Wydawanie praw jazdy, cofanie i przywracanie uprawnień do kierowania pojazdami na wnioski upoważnionych organów,  wydawanie uprawnień dla instruktorów nauki jazdy oraz Ośrodkom Szkolenia Kierowców</t>
  </si>
  <si>
    <t xml:space="preserve"> 23
</t>
  </si>
  <si>
    <t>Wydawanie i cofanie zezwoleń oraz kontrola punktów sprzedaży napojów alkoholowych</t>
  </si>
  <si>
    <r>
      <t xml:space="preserve">1/  723,
 2/  </t>
    </r>
    <r>
      <rPr>
        <b/>
        <sz val="9"/>
        <rFont val="Arial"/>
        <family val="2"/>
      </rPr>
      <t>29</t>
    </r>
  </si>
  <si>
    <t>1. Liczba organizowanych kampanii, akcji, konkursów  (szt.)                           2. Średni koszt edukacji ekologicznej na 1-go mieszkańca (PLN)</t>
  </si>
  <si>
    <t>1. Liczba dzieci objętych letnim i zimowym wypoczynkiem (os.);                         2. Koszty przypadające na realizację zadania w zakresie rozwoju turystyki w przeliczeniu na 1-go mieszkańca (PLN)</t>
  </si>
  <si>
    <t>Koszt utrzymania rezerwatów przyrody na 1-go mieszkańca (PLN)</t>
  </si>
  <si>
    <t>1.  Liczba organizacji pozarządowych (szt), 
2. Udział liczby organizacji z którymi Miasto podjęło współpracę w relacji do wszystkich NGO's (%).</t>
  </si>
  <si>
    <t xml:space="preserve">1.Liczba osób wymeldowanych ( bez zgonów) (os)
 2. Liczba osób przybyłych do Kielc (os.),.                                                                                                                                                                         3. Liczba wydanych dowodów osobistych (szt.),
 4. Liczba poborowych przebadanych (os.).
5. Liczba zarejestrowanych przedpoborowych (os.)
6. Liczba wydanych decyzji (szt.)                                                                                                                                                                                                                         7. Aktualna liczba zarejestrowanych psów (szt.)                                                    8. Koszt prowadzenia ewidencji ludności na 1-go mieszkańca (PLN)                                                                                                                                      </t>
  </si>
  <si>
    <t xml:space="preserve"> 1. Liczba wydanych pozwoleń czasowych w zakresie rejestracji pojazdów (szt.)                                                                                                               2. </t>
  </si>
  <si>
    <t xml:space="preserve">1. Iiczba wpisów nowych (szt.)                                                                              2. liczba skreśleń w danym roku (szt.) </t>
  </si>
  <si>
    <t>Średniomiesięczny koszt  stanowiska pracy (PLN)</t>
  </si>
  <si>
    <t>1. Udział bezrobotnych bez parwa do zasiłki do ogółu zarejestrowanych bezrobotnych (%)                                                                                                         2. Ilość osób objętych składką  w Młodzieżowym Ośrodku Wychowawczym (os.)</t>
  </si>
  <si>
    <t xml:space="preserve">1/ liczba wydanych decyzji,  (szt)                                                                                   2/ liczba wydanych postanowień,    (szt)                                                                           3/  liczba wydanych zaświadczeń, (szt)                                                                   4/ liczba zarejestrowanych dzienników (szt)                                                         5/ liczba zarejestrowanych zgłoszeń (szt)   </t>
  </si>
  <si>
    <r>
      <rPr>
        <sz val="9"/>
        <rFont val="Arial"/>
        <family val="2"/>
      </rPr>
      <t xml:space="preserve">1. Iiczba sporządzonych zmian Studium (szt)                                                     2.Iiczba sporządzonych miejscowych planów zagospodarowania przestrzennego     (szt)                                                                                                 3. Udział powierzchni miasta objętej zmianami Studium (%)                                                                                 4. Udział powierzchni miasta objętej obowiazującymi miejscowymi planami zagospodarowania przestrzennego (%)     </t>
    </r>
    <r>
      <rPr>
        <b/>
        <sz val="9"/>
        <rFont val="Arial"/>
        <family val="2"/>
      </rPr>
      <t xml:space="preserve">                  </t>
    </r>
  </si>
  <si>
    <t>Zaspokajanie i poprawa warunków socjalno-bytowych mieszkańców Gminy, poprawa estetyki miasta.</t>
  </si>
  <si>
    <t>Poziom zadowolenia mieszkańców; Zagregowane mierniki poddziałań</t>
  </si>
  <si>
    <t xml:space="preserve"> Zakup niezbędnego sprzętu rehabilitacyjnego, pralniczego, kuchennego i komputerowego itd..; Uzyskanie nowych miejsc i rozgęszczenie już istniejących w poszczególnych typach placówek, modrnizacja żłobków Wykazx zadań inwestycyjnych</t>
  </si>
  <si>
    <t xml:space="preserve">Poprawa warunków socjalno-bytowych w obiektach pomocy społecznej i zapewnienie bezpieczeństwa osobom przebywającym zgodnie z wymogami wieloletnich programów naprawczych, poprawa warunków bytowych w żłobkach </t>
  </si>
  <si>
    <t>Rewitalizacja obszarów poprzemysłowych, udostepnianie jaskiń, wizualizacja Miasta. Wykaz inwestycji</t>
  </si>
  <si>
    <t xml:space="preserve"> Promowanie walorów geologicznych Miasta Kielce oraz rozpoznawaloności jego marki</t>
  </si>
  <si>
    <t>Zestawienie wydatków w układzie zadaniowym z wyszczególnieniem zadań/podzadań, działań, celów i mierników</t>
  </si>
  <si>
    <t>Bazowa wartość mierników</t>
  </si>
  <si>
    <t>Docelowa wartość mierników</t>
  </si>
  <si>
    <t xml:space="preserve">Meldowanie i wymeldowywanie osób zameldowanych na pobyt stały i czasowy w tym wydawanie decyzji administracyjnych w tych sprawach, wydawanie dowodów osobistych, działalność Komisji Poborowej i Lekarskiej, prowadzenie i aktualizacja rejestru wyborców. Zezwolenia na sprowadzenie zwłok z zagranicy, prowadzenie ewidencji psów.  </t>
  </si>
  <si>
    <t>1/ liczba przyjętych osób (os),                                                                                         2/ liczba odbytych szkoleń (szt),                                                                                      3/ liczba załatwionych spraw pracowniczych (szt),                                                      4/ liczba spraw pracowniczych z zakresu świadczeń socjalnych (szt)            5/ liczba osób obsługiwanych płacowo w UM Kielce przypadajaca na 1 pracownika referatu płac (os na os.)</t>
  </si>
  <si>
    <t>Zaopatrzenie materiałowo - techniczne, obsługa informatyczna, gospodarka taborem samochodowym, administrowanie i utrzymanie budynków (media, czystość, dozór, ubezpieczenie), prowadzenie biura rzeczy znalezionych</t>
  </si>
  <si>
    <t>Gospodarka funduszami celowymi: G i PFOŚ i GW, PFZGiK,                                                                         ewidencja księgowa operacji gospodarczych dotyczących G i PFOŚ i GW, PFZGiK oraz sprawozdawczość budżetowa w tym zakresie</t>
  </si>
  <si>
    <t>Sporządzanie i zmiany studium uwarunkowań i kierunków zagospodarowania miasta oraz miejscowych planów zagospodarowania przestrzennego.</t>
  </si>
  <si>
    <t>1/ Iiczba nowych mieszkań komunalnych (szt.);                                                     2/ Iiczba odzyskanego zasobu mieszkaniowego (szt.);                                        3/ liczba dokonanych zamian dla poprawy warunków (szt.)</t>
  </si>
  <si>
    <t>1/ Liczba kolizji (szt);                                                                                                          2/ Liczba ofiar śmiertelnych (os) ;                                                                                  3/ Liczba poszkodowanych (os);                                                                                     4/ Liczba postawionych pionowych znaków drogowych (szt.);                          5/ Długość poziomych znaków drogowych (km);                                                   6/ Liczba sygnalizatorów świetlnych (szt.).</t>
  </si>
  <si>
    <t xml:space="preserve">Liczba przygotowanych miejsc do parkowania (szt.); </t>
  </si>
  <si>
    <t>Prowadzenie pracy socjalnej, poradnistwo specjalistyczne</t>
  </si>
  <si>
    <t xml:space="preserve">Wsparcie osób będących w kryzysie, </t>
  </si>
  <si>
    <t xml:space="preserve">Obsługa i wypłata świadczeń w następujących formach: finansowych (zasiłki), rzeczowych, usług opiekuńczych, specjalistycznych usług opiekunczych,  doprowadzenie do samodzielnego zaspokojenia potrzeb. </t>
  </si>
  <si>
    <t xml:space="preserve">
Liczba osób, które otrzymały wsparcie</t>
  </si>
  <si>
    <t xml:space="preserve">1)  100                              2)   971                       4)   667 </t>
  </si>
  <si>
    <t>2/ 9                             3/ 224                               4/ 89</t>
  </si>
  <si>
    <t>1/ 0                                 2/ 0</t>
  </si>
  <si>
    <t>Dostarczanie usług specjalistycznych niepieniężnych wspierających osoby zagrożone wykluczeniem społecznym.</t>
  </si>
  <si>
    <t>12.9</t>
  </si>
  <si>
    <t xml:space="preserve">1. Udział liczby wydanych decyzji w liczbie złożonych wniosków (%);                                                                         2. Liczba  placówek  otrzymujących dotację (szt); </t>
  </si>
  <si>
    <t>1. Udział średniego rocznego wynagrodzenia nauczycieli na poszczególnych stopniach awansu zawodowego w wartości wynikającej z ustawy Karta Nauczyciela (%);                                                     2. Udział wartości środków zabezpieczonych na doskonalenie zawodowe w wartości wynikających z ustawy Karta nauczyciela (co najmniej 100%).</t>
  </si>
  <si>
    <t>Udział liczby emerytowanych nauczycieli, na których dokonano odpisu w liczbie nauczycieli emerytów ogółem (%).</t>
  </si>
  <si>
    <t xml:space="preserve">1.Liczba nowowybudowanych obiektów oświatowych (szt.);                                   2.Liczba dokonanych modernizacji (szt.); </t>
  </si>
  <si>
    <t>Liczba zatrudnionych pracowników (os.)</t>
  </si>
  <si>
    <t>Udział liczby osób zaktywizowanych w stosunku do ogółu bezrobotnych (%) (analiza co 12 m-cy)</t>
  </si>
  <si>
    <t>1. Liczba dzieci objętych opieką (os.);                                                                              2. Liczba placówek (szt.);</t>
  </si>
  <si>
    <t>Prowadzenie ewidencji kierowców, instruktorów nauki jazdy oraz ośrodków szkolenia.</t>
  </si>
  <si>
    <t>Rejestracja pojazdów i nadzór nad stacjami kontroli pojazdów.</t>
  </si>
  <si>
    <t>Weryfikacja ilości i własności pojazdów. Podwyższenie jakości usług w zakresie badań technicznych pojazdów,</t>
  </si>
  <si>
    <t>Racjonalne gospodarowanie środkami publicznymi</t>
  </si>
  <si>
    <t>GEOPARK</t>
  </si>
  <si>
    <t>Regulowanie i koordynacja spraw z zakresu budownictwa i planowania przestrzennego.</t>
  </si>
  <si>
    <t>BOIN</t>
  </si>
  <si>
    <t>ZKB</t>
  </si>
  <si>
    <t>ZOUM</t>
  </si>
  <si>
    <t>1. 7300                      2. 72250</t>
  </si>
  <si>
    <t xml:space="preserve"> 3)     3                           4)   19                                                5)    7</t>
  </si>
  <si>
    <t>Zapewnienie opieki i skutecznego wsparcia osobom potrzebującym.</t>
  </si>
  <si>
    <t xml:space="preserve">Zarządzenie systemem bezpieczeństwa ruchu drogowego. </t>
  </si>
  <si>
    <t>Prowadzenie i rozwój działalności w zakresie gospodarki komunalnej i gospodarki mieszkaniowej</t>
  </si>
  <si>
    <t>Sprawna realizacja powierzonych zadań</t>
  </si>
  <si>
    <t>Uzyskanie funduszy unijnych w określonych wysokościach i na określony cel</t>
  </si>
  <si>
    <t>Poprawa dostępności i jakości świadczeń zdrowotnych poprzez przekształcenia własnościowe</t>
  </si>
  <si>
    <t>Zapewnienie sprawności przeprowadzanych wyborów i referendów</t>
  </si>
  <si>
    <t>Zwiększenie spójności terytorialnej, Usprawnienie transportu na poziomie regionalnym, rozwój regionu itp.</t>
  </si>
  <si>
    <t>Zapewnienie dodatkowym środków pozabudżetowych na realizacje zadań własnych Miasta</t>
  </si>
  <si>
    <t>12.4</t>
  </si>
  <si>
    <t>Realizacja zadań związanych z ochroną dziedzictwa narodowego.</t>
  </si>
  <si>
    <t>Promocja historii miasta. Realizacja ustawowego obowiązku ochrony dziedzictwa narodowego.</t>
  </si>
  <si>
    <t>Rozwój bazy dla upowszechniania kultury.</t>
  </si>
  <si>
    <t>Realizacja inwestycji i modernizacje.</t>
  </si>
  <si>
    <t>B</t>
  </si>
  <si>
    <t>P</t>
  </si>
  <si>
    <t>PS</t>
  </si>
  <si>
    <t xml:space="preserve"> Liczba wszczętych postępowań o cofnięcie zezwolenia  (szt.)</t>
  </si>
  <si>
    <t>1.Liczba nadanych uprawnień (szt.)
 2.Liczba odebranych uprawnień (szt.).</t>
  </si>
  <si>
    <t xml:space="preserve"> Liczba wydanych pozwoleń czasowych (szt.)</t>
  </si>
  <si>
    <t xml:space="preserve">1. Iiczba wpisów nowych (szt.)                                                                       2. liczba skreśleń w danym roku (szt.) 
3. liczba skarg na wykonywaną transport drogowy osób i rzecz przewozów regularnych (szt.)
4.  liczba skarg na usług Taxi (szt.)
</t>
  </si>
  <si>
    <t>1/ liczba sporządzonych aktów stanu cywilnego w ciągu roku kalendarzowego (szt.)</t>
  </si>
  <si>
    <t>2/ Liczba decyzji wydanych w ciągu  roku kalendarzowego  (szt.)</t>
  </si>
  <si>
    <t>3/ liczba zapewnień wydanych w ciągu roku (szt.)</t>
  </si>
  <si>
    <t>4/ liczba oświadczeń wydanych w ciągu roku (szt.)</t>
  </si>
  <si>
    <t>5/ liczba innych oświadczeń woli wydanych w ciągu roku (szt.)</t>
  </si>
  <si>
    <t>6/ liczba zaświadczeń wydanych w ciągu roku (szt.)</t>
  </si>
  <si>
    <t>7/ liczba uroczystości jubileuszowych, odznaczone pary w ciagu roku (szt.)</t>
  </si>
  <si>
    <t>8/ Liczba odpisów wydanych  w ciągu roku kalendarzowego (szt.)</t>
  </si>
  <si>
    <t>9/ liczba zmian w aktach dokonywanych w ciagu roku (szt.)</t>
  </si>
  <si>
    <t>Stopień realizacji wniosków (%)</t>
  </si>
  <si>
    <t>Liczba przyjetych i zarejestrowanych spraw w ciągu roku (szt.)</t>
  </si>
  <si>
    <t xml:space="preserve">Przewidywane wykonanie </t>
  </si>
  <si>
    <t xml:space="preserve">Planowane wydatki </t>
  </si>
  <si>
    <t xml:space="preserve">1/ liczba osób skierowanych w celu odbycia stażu (os.)                             2/ liczba osób, które podjęły pracę ( os.)                                                       </t>
  </si>
  <si>
    <t>ZOIiUM</t>
  </si>
  <si>
    <t>KPT</t>
  </si>
  <si>
    <t>Budowa infrastruktury Kieleckiego Parku Technologicznego</t>
  </si>
  <si>
    <t xml:space="preserve">1/ Stopień realizacji zadania                                                          </t>
  </si>
  <si>
    <t>1/ Liczba dokonanych przelewów                                                                                            2/  Liczba sporządzonych sprawozdań jednostkowych i zbiorczych (szt.)                                                                              3/ Liczba dowodów ksiegowych (szt.)</t>
  </si>
  <si>
    <t>1/ liczba realizowanych projektów (szt.)                                                             2/ liczba składanych wniosków aplikacyjnych (szt.)</t>
  </si>
  <si>
    <t>1.Liczba osób wymeldowanych ( bez zgonów) (os)
 2. Liczba osób przybyłych do Kielc (os.),.                                                                                                                                                                         3. Iiczba wydanych dowodów osobistych (szt.),
 4. Iiczba poborowych przebadanych (os.).
5. Iiczba zarejestrowanych przedpoborowych (os.)
6. liczba wydanych decyzji (szt.)                                                                                                                                                                                                                         7. aktualna liczba zarejestrowanych psów (szt.)                                                                                                                                            8. liczba wydanych decyzji zezwalajacych na posiadanie psa rasy uznanej za agresywną (szt.)</t>
  </si>
  <si>
    <t>Zamknięcie procesu restrukturyzacji zakładów opieki zdrowotnej</t>
  </si>
  <si>
    <t>Likwidacja zoz-u i szpitala miejskiego, zagospodarowanie majątku, przejęcie należności i zobowiązań</t>
  </si>
  <si>
    <t>Zapewnienie optymalnych standardów palcówkom oświatowo-wychowawczym umożliwiających im funkcjonowanie w granicach obowiązujących przepisów prawa.</t>
  </si>
  <si>
    <t>Zapewnienie finansowania poszerzonej oferty oświatowo-wychowawczej uzupełniającej ofertę publiczną samorządową.</t>
  </si>
  <si>
    <t>Naprawy; oczyszczanie, w tym zapewnienie oczyszczania ścieków opadowych i roztopowych; zieleń w pasie drogowym; oświetlenie; konserwacja kanalizacji deszczowej.</t>
  </si>
  <si>
    <t>Organizacja miejskiego systemu bezpieczeństwa publicznego</t>
  </si>
  <si>
    <t>Zwiększenie skuteczności w pokonywaniu trudnych sytuacji życiowych osób i rodzin oczekujących pomocy. Zwiększenie skuteczności ujawniania osób i rodzin, które wymagają udzielenia pomocy.</t>
  </si>
  <si>
    <t xml:space="preserve">Prowadzenie i bieżące utrzymanie instytucji wsparcia dziennego i całodobowego, w tym domów pomocy społecznej, placówek opiekuńczo-wychowawczych i ośrodków wsparcia oraz ośrodków adopcyjno-opiekuńczych.                          </t>
  </si>
  <si>
    <t>Eliminacja odpadów niebezpiecznych dla środowiska.</t>
  </si>
  <si>
    <t>Realizacja polityki ekologicznej i zrównoważonego rozwoju. Ochrona przyrody i krajobrazu, ochrona powietrza i gleb przed zanieczyszczeniami.</t>
  </si>
  <si>
    <t>Ochrona zasobów przyrodniczych.</t>
  </si>
  <si>
    <t>Podniesienie świadomości mieszkańców zakresie ochrony środowiska.</t>
  </si>
  <si>
    <t>Promocja miasta i rozwój atrakcyjności turystycznej, w tym współpraca z zagranicą.</t>
  </si>
  <si>
    <t>Prowadzenie działań promocyjnych oraz dbałość o wizerunek miasta.</t>
  </si>
  <si>
    <t>Zwiększenie nowych inwestycji w mieście. Zwiększenie wpływów do budżetu.</t>
  </si>
  <si>
    <t>Budowa marki Miasta Kielce, Pozyskiwanie inwestorów, inicjowanie współpracy instytucji biznesowych (parki technologiczne, klastry).</t>
  </si>
  <si>
    <t>Propagowanie walorów turystycznych miasta.</t>
  </si>
  <si>
    <t>Promocja krajowa i zagraniczna miasta, w tym gospodarcza.</t>
  </si>
  <si>
    <t>Rejestracja zdarzeń z zakresu rejestracji stanu cywilnego zaistniałych na terenie miasta lub dot. mieszkańców Kielc</t>
  </si>
  <si>
    <t>Promocja zatrudnienia i aktywizacja rynku pracy</t>
  </si>
  <si>
    <t>Zapewnienie dostępu do zatrudnienia osobom zagrożonym wylkuczeniem społecznym, wykluczonym oraz dyskryminowanym na rynku pracy</t>
  </si>
  <si>
    <t>1/ 3.040                              2/  52                         3/ 15.971</t>
  </si>
  <si>
    <t xml:space="preserve">Przygotowanie wyborów pod względem organizacyjno-prawnym </t>
  </si>
  <si>
    <t>1/ 0                            2/ 5</t>
  </si>
  <si>
    <t>1/ 5,2                           2/ 4,1                          3/ 14</t>
  </si>
  <si>
    <t>1/ 300                        2/ 4.288                       3/ 100</t>
  </si>
  <si>
    <t>2/ 2800</t>
  </si>
  <si>
    <t>4/ 0,12</t>
  </si>
  <si>
    <t xml:space="preserve">6/ 19                             7/  8.188 </t>
  </si>
  <si>
    <t xml:space="preserve">2/ 2.900 </t>
  </si>
  <si>
    <r>
      <t xml:space="preserve">5/  2                              6/  2                  </t>
    </r>
    <r>
      <rPr>
        <sz val="9"/>
        <rFont val="Czcionka tekstu podstawowego"/>
        <family val="0"/>
      </rPr>
      <t xml:space="preserve">             7/ 9 </t>
    </r>
  </si>
  <si>
    <t>Wydawanie i cofanie zezwoleń na sprzedaż i podawanie napojów alkoholowych.</t>
  </si>
  <si>
    <t>Sprawowanie kontroli nad punktami sprzedaży i podawania alkoholu.</t>
  </si>
  <si>
    <t>Weryfikacja uprawnień kierowców. Podwyższenie jakości usług w zakresie nauki jazdy.</t>
  </si>
  <si>
    <t>Prowadzenie ewidencji działalności gospodarczej, licencje i zezwolenia transportowe.</t>
  </si>
  <si>
    <t>Zapewnienie porządku publicznego</t>
  </si>
  <si>
    <t>1) 8751</t>
  </si>
  <si>
    <t>Regulacja stanów prawnych, gospodarowanie i pozyskiwanie nieruchomości do zasobów.</t>
  </si>
  <si>
    <t>Bazowa wartość miernika</t>
  </si>
  <si>
    <t>dokonywanie w aktach stanu cywilnego zmian na podstawie orzeczeń sądowych oraz decyzji administracyjnych</t>
  </si>
  <si>
    <t>utrzymanie budynków oświatowych, zaopatrzenie w media, wykonywanie bieżących remontów; zapewnienie  wyposażenia i środków dydaktycznych; nadzór nad prowadzeniem sprawozdawczości statystycznej i systemem informacji oświatowej.</t>
  </si>
  <si>
    <t xml:space="preserve">Liczba zrealizowanych projektów w ramach wszystkich programów (szt), </t>
  </si>
  <si>
    <t>Wywiązanie się z ustawowego obowiązku dotowania placówek niepublicznych; wydawanie decyzji o dokonaniu wpisu do ewidencji szkół i placówek niepublicznych i publicznych; dotowanie szkół niepublicznych i publicznych  prowadzonych przez osoby prawne i fizyczne.</t>
  </si>
  <si>
    <t>1/ stażysta - 95,7, kontraktowy - 100,4, mianowany - 102,8, dyplomowany - 100; 2/ 111</t>
  </si>
  <si>
    <t xml:space="preserve"> wypłata stypendiów i zasiłków szkolnych; dofinansowanie zakupu mundurków i podręczników szkolnych.</t>
  </si>
  <si>
    <t xml:space="preserve"> zabezpieczenie i wyplata środków na świadczenia socjalne emerytowanych nauczycieli, obsługa funduszu świadczeń socjalnych</t>
  </si>
  <si>
    <t xml:space="preserve">Sprawna realizacja powierzonych zadań </t>
  </si>
  <si>
    <t>Wspieranie i finansowanie kultury fizycznej i sportu; przyznawanie stypendiów i nagród sportowych dla osób czynnie uprawiających sport, w tym osób niepełnosprawnych; finansowanie udziału dzieci i młodzieży w imprezach sportowych; upowszechnianie kultury fizycznej i sportu; organizacja imprez sportowo-rekreacyjnych własnych lub ich zlecenie; zapewnienie środków finansowych na działalność MOSIR, dotacje celowe dla stowarzyszeń kultury fizycznej,</t>
  </si>
  <si>
    <t xml:space="preserve">1. liczba zasadnych odwołań uczestników procedur zamówień publicznych (szt.),  2/ liczba protestów (szt.), </t>
  </si>
  <si>
    <t>Płace i pochodne nauczycieli i innych pracowników szkół i placówek oświatowych; utrzymanie ośrodka doradztwa metodycznego i doskonalenia nauczycieli; utrzymanie doradców metodycznych; zabezpieczenie środków na różne formy doskonalenia nauczycieli; awans zawodowy nauczyciela mianowanego,</t>
  </si>
  <si>
    <t>Zapewnienie odpowiedniego poziomu płac nauczycieli; stworzenie warunków do ich rozwoju zawodowego.</t>
  </si>
  <si>
    <t>Realizacja pomocy socjalnej o charakterze edukacyjnym.</t>
  </si>
  <si>
    <t>Obsługa socjalna emerytowanych nauczycieli.</t>
  </si>
  <si>
    <t>Dostosowanie posiadanych zasobów do zwiększających się potrzeb mieszkańców.</t>
  </si>
  <si>
    <t>Nadzór i koordynacja zadania.</t>
  </si>
  <si>
    <t>Finansowanie bieżące szkół i placówek oświatowych; modernizacja obiektów oświatowych; dostosowanie obiektów dla osób niepełnosprawnych; doposażenie obiektów oświatowych w materiały dydaktyczne; prowadzenie ewidencji oraz dotowanie niepublicznych jednostek systemu oświaty a także publicznych prowadzonych przez inne organy prowadzące; awans zawodowy nauczycieli; dokształcanie zawodowe nauczycieli; zapewnienie obsługi socjalnej emerytowanych nauczycieli; rozwój infrastruktury oświatowej; pomoc socjalna na cele edukacyjne.</t>
  </si>
  <si>
    <t xml:space="preserve"> Dotarcie do osób i rodzin oraz ich wsparcie w zakresie zaspokajania niezbędnych potrzeb życiowych poprzez politykę i pomoc społeczną.</t>
  </si>
  <si>
    <t>Utrzymanie domów pomocy społecznej, placówek opiekuńczo-wychowawczych, ich modernizacja i doposażenie; udzielanie pomocy finansowej i w naturze; zapewnienie wypłat świadczeń rodzinnych, alimentacyjnych, opiekuńczych i dodatków mieszkaniowych; odprowadzenie składek emerytalno-rentowych i zdrowotnych na rzecz podopiecznych.</t>
  </si>
  <si>
    <t>Zapewnienie aktualnej bazy danych organizacji pozarządowych. Nadzór nad stowarzyszeniami. Współpraca z organizacjami pozarządowymi i grupami inicjatywnymi mieszkańców w zakresie przedsięwzięć obywatelskich. Przeprowadzenie otwatego konkursu ofert dla organizacji pozarządowych pod względem prawnym i technicznym.  Prowadzenie przy udziale z wydziałami Urzędu banku danych o projektach i zgłaszających je organizacjach pozarządowych, Określenie standardów usług świadczonych przez organizacje pozarządowe,</t>
  </si>
  <si>
    <t>1.Liczba wydarzeń kulturalnych (szt);                                                           2.Liczba osób korzystających z oferty instytucji kultury (szt)</t>
  </si>
  <si>
    <t>1/ 10                                2/ 5000</t>
  </si>
  <si>
    <t>Dotowanie instytucji kultury, nadzór nad instytucjami kultury, dotowanie stowarzyszeńi nadzór nad stowarzyszeniami, prowadzenie rejestru instytucji kultury</t>
  </si>
  <si>
    <t>MUP</t>
  </si>
  <si>
    <t>12.11</t>
  </si>
  <si>
    <t>Działalność Miejskiego Urzędu Pracy</t>
  </si>
  <si>
    <t>Przeciwdziałanie bezrobociu poprzez aktywizację zawodową osób bezrobotnych i poszukujących pracy</t>
  </si>
  <si>
    <t>12.12</t>
  </si>
  <si>
    <t>Opłacanie składek na ubezpieczenia zdrowotne dla osób bezrobotnych bez prawa do zasiłku</t>
  </si>
  <si>
    <t>Zabezpieczenie i zapłata za świadczenia zdrowotne</t>
  </si>
  <si>
    <t>Ubezpieczenie mieszkańców, zapewnienie dostępu do opieki medycznej</t>
  </si>
  <si>
    <t>Dowody osobiste, prawa jazdy, rejestracja pojazdów, meldunki, zezwolenia, licencje, USC, komisja poborowa, wyrysy i wypisy z rejestru gruntów, rejestr działalności gospodarczej, biuro obsługi interesanta,  aktywizacja rynku pracy</t>
  </si>
  <si>
    <t>Sprawna i terminowa obsługa mieszkańców, przeciwdziałanie bezrobociu</t>
  </si>
  <si>
    <t>M</t>
  </si>
  <si>
    <t xml:space="preserve">wydawanie decyzji administracyjnych sprawach: sporządzania, uzupełniania i prostowania aktów stanu cywilnego oraz zmian imion i nazwisk; </t>
  </si>
  <si>
    <t>przyjmowanie zapewnień do zawarcia małżeństwa cywilnego, konkordatowego oraz za granicą</t>
  </si>
  <si>
    <t>przyjmowanie oświadczeń o wstąpieniu w związek małżeński</t>
  </si>
  <si>
    <t xml:space="preserve">  przyjmowanie innych oświadczeń woli wpływających na stan cywilny osób i treść aktu stanu cywilnego.</t>
  </si>
  <si>
    <t xml:space="preserve">Ustalenie i określanie zobowiązań podatkowych, Windykacja należności podatków i opłat lokalnych, Egzekucja należności podatkowych i opłat, Działania kontrolne w zakresie poboru podatków i opłat, </t>
  </si>
  <si>
    <t>4.1</t>
  </si>
  <si>
    <t>4.2</t>
  </si>
  <si>
    <t>4.3</t>
  </si>
  <si>
    <t>5.1</t>
  </si>
  <si>
    <t>5.2</t>
  </si>
  <si>
    <t>5.3</t>
  </si>
  <si>
    <t>6.1</t>
  </si>
  <si>
    <t>6.2</t>
  </si>
  <si>
    <t>6.3</t>
  </si>
  <si>
    <t>6.4</t>
  </si>
  <si>
    <t>7.1</t>
  </si>
  <si>
    <t>7.2</t>
  </si>
  <si>
    <t>8.1</t>
  </si>
  <si>
    <t>8.2</t>
  </si>
  <si>
    <t>9.1</t>
  </si>
  <si>
    <t>9.2</t>
  </si>
  <si>
    <t>10.1</t>
  </si>
  <si>
    <t>10.2</t>
  </si>
  <si>
    <t>11.1</t>
  </si>
  <si>
    <t>11.2</t>
  </si>
  <si>
    <t>12.1</t>
  </si>
  <si>
    <t>12.2</t>
  </si>
  <si>
    <t>13.1</t>
  </si>
  <si>
    <t>13.2</t>
  </si>
  <si>
    <t>13.3</t>
  </si>
  <si>
    <t>13.4</t>
  </si>
  <si>
    <t>14.1</t>
  </si>
  <si>
    <t>14.2</t>
  </si>
  <si>
    <t>15.1</t>
  </si>
  <si>
    <t>15.2</t>
  </si>
  <si>
    <t>1.4</t>
  </si>
  <si>
    <t>1.5</t>
  </si>
  <si>
    <t>1.6</t>
  </si>
  <si>
    <t>1.7</t>
  </si>
  <si>
    <t>pensje i pochodne, utrzymanie stanowisk pracy</t>
  </si>
  <si>
    <t>2.3</t>
  </si>
  <si>
    <t>2.4</t>
  </si>
  <si>
    <t>2.5</t>
  </si>
  <si>
    <t>2.6</t>
  </si>
  <si>
    <t>2.7</t>
  </si>
  <si>
    <t>3.4</t>
  </si>
  <si>
    <t>3.5</t>
  </si>
  <si>
    <t>3.3.</t>
  </si>
  <si>
    <t>3.6</t>
  </si>
  <si>
    <t>Rozpoznanie potrzeb w poszczególnych obszarach życia społeczno-gospodarczego. Aktualna statystyka publiczna.</t>
  </si>
  <si>
    <t>WP</t>
  </si>
  <si>
    <t>MZB</t>
  </si>
  <si>
    <t>EKS</t>
  </si>
  <si>
    <t>16.4</t>
  </si>
  <si>
    <t xml:space="preserve">Zwiększenie dostępności i usprawnienie komunikacji centrum miasta, Zmniejszenie natężenia ruchu w centrum miasta poprzez kontrola płynności ruchu w strefie płatnego parkowania; </t>
  </si>
  <si>
    <t>Stopień wywiązywania się z realizacji zadań opisanych ustawą i innymi aktami prawnymi (%)</t>
  </si>
  <si>
    <t>2/ 20 850</t>
  </si>
  <si>
    <t>Wspieranie oraz realizacja inwestycji w KMPSP, KMP i SM. Wykaz inwestycji:</t>
  </si>
  <si>
    <t>Budowa nowych obiektów sportowych, obsługa remontów i modernizacja już istniejącej bazy, Wykaz inwestycji:</t>
  </si>
  <si>
    <t>b.d.</t>
  </si>
  <si>
    <t>Zwiększenie ruchu turystycznego.</t>
  </si>
  <si>
    <t>Zapewnienie bezpieczeństwa w Mieście  oraz ochrony przeciwpożarowej: Rozbudowa i modernizacja monitoringu wizyjnego w Mieście, finansowanie patroli policyjnych, doposażenie ochotniczych straży pożarnych, fotoradary, obrona cywilna.</t>
  </si>
  <si>
    <t>Lp.</t>
  </si>
  <si>
    <t xml:space="preserve">1/ powierzchnia terenów utwardzonych  (m2)                                                              2/  powierzchnia w  infrastruktury, w tym zieleni w pasie drogowym objętej I kategorią utrzymania (ha);                                                                                 3/   Liczba skarg na nienależyte utrzymanie techniczne i estetyczne infrastruktury (szt); </t>
  </si>
  <si>
    <t xml:space="preserve">1/ 0,38                               2/ 2,18 </t>
  </si>
  <si>
    <t>Opracowanie i bieżąca aktualizacja budżetu Miasta, sprawozdawczość budżetowa (roczna i półroczna), gospodarowanie ogólną rezerwą budżetową na nieprzewidziane wydatki oraz rezerwami celowymi.</t>
  </si>
  <si>
    <t xml:space="preserve">Obsługa finansowo-księgowa  </t>
  </si>
  <si>
    <t>1/  4.799                                 2/ 398</t>
  </si>
  <si>
    <t>3/  484</t>
  </si>
  <si>
    <t>wymiar podatków i opłat lokalnych od osób fizycznych oraz prawnych, prowadzenie postępowań w sprawach umorzeń, odroczeń i rozłożeń na raty w zakresie podatków stanowiących dochody Gminy, w tym realizowanych przez Urzędy Skarbowe, prowadzenie księgowości oraz windykacja podatków i opłat loklanych, prowadzenie egzekucji administracyjnej należności pieniężnych w zakresie zadań włąsnych i zleconych Miastu</t>
  </si>
  <si>
    <t xml:space="preserve"> Ograniczanie konfliktów własnościowych.</t>
  </si>
  <si>
    <t>Liczba konfliktów rozstrzygniętych i nierozstrzygniętych (szt)</t>
  </si>
  <si>
    <t>Realizacja działań formalno-prawnych i administracyjnych związanych z uregulowaniem stanu prawnego nieruchomości, wypłata odszkodowań za nieruchomości zajete pod drogi i wywłaszczone.</t>
  </si>
  <si>
    <t>1/ 50                                            2/ 50</t>
  </si>
  <si>
    <t>Pozyskiwanie nieruchomosci do zasobów</t>
  </si>
  <si>
    <t>Powiększanie zasobu nieruchomości</t>
  </si>
  <si>
    <t xml:space="preserve"> Powierzchnia pozyskanych nieruchomości (ha)</t>
  </si>
  <si>
    <t>Wykupy gruntów</t>
  </si>
  <si>
    <t>5.5</t>
  </si>
  <si>
    <t xml:space="preserve">1/ 73                          2/ 276               </t>
  </si>
  <si>
    <t>Obsługa kancelaryjno - techniczna  Sesji i posiedzeń Komisji Rady Miejskiej, naliczanie i przygotowanie dokumentacji do wypłaty diet Radnym za udział w posiedzeniach Komisjach i sesjach RM</t>
  </si>
  <si>
    <t>6 /1041</t>
  </si>
  <si>
    <t>8/ 100</t>
  </si>
  <si>
    <t>Zapewnienie mieszkańcom miasta powszechnego dostępu do zróżnicowanej oferty kulturalnej.</t>
  </si>
  <si>
    <t>Nadzór i koordynacja realizacji zadania</t>
  </si>
  <si>
    <t>Profesjonalna i i kompleksowa obsługa mieszkańców</t>
  </si>
  <si>
    <t>Bieżąca praca Prezydenta Miasta, zapewnienie obsługi bieżącej i prasowej</t>
  </si>
  <si>
    <t xml:space="preserve"> 1) 398                              2)  37                                                   3) 100</t>
  </si>
  <si>
    <t>rejestracja stanu cywilnego osób w formie aktów urodzenia, małżeństwa i zgonów</t>
  </si>
  <si>
    <t>Ułatwienie osobom niepełnosprawnych dostępu do instytucji publicznych.</t>
  </si>
  <si>
    <t>Cele GPPiRPA</t>
  </si>
  <si>
    <t>Nadawanie uprawnień do prowadzenia działalności gospodarczej mieszkańców miasta. Weryfikacja jakości usług przewozowych (Bus, MPK i taxi)</t>
  </si>
  <si>
    <t>Przygotowanie i przeprowadzanie przetargów publicznych, w tym publikacja ogłoszeń o wszczęciu postępowania, opracowanie SIWZ, wybór najkorzystniejszej oferty</t>
  </si>
  <si>
    <t>7.4</t>
  </si>
  <si>
    <t>12.5</t>
  </si>
  <si>
    <t>12.6</t>
  </si>
  <si>
    <t>12.7</t>
  </si>
  <si>
    <t>12.8</t>
  </si>
  <si>
    <t>15.6</t>
  </si>
  <si>
    <t>16.1</t>
  </si>
  <si>
    <t>16.2</t>
  </si>
  <si>
    <t>16.3</t>
  </si>
  <si>
    <t>16.5</t>
  </si>
  <si>
    <t xml:space="preserve">                              
1) 5.646
2) 1.012
3)    155
4)    358   </t>
  </si>
  <si>
    <t xml:space="preserve">  55.958 </t>
  </si>
  <si>
    <t xml:space="preserve">Liczba niepełnosprawnych objętych wsparciem działań;
1) Liczba osób niepełnosprawnych (os.);
2) Liczba orzeczonych (os.). </t>
  </si>
  <si>
    <t>Transport dzieci i młodzieży do szkół, w tym osób niepełnosprawnych.</t>
  </si>
  <si>
    <t>Dowożenie do szkół podstawowych i gimnazjów dzieci, dla których odległość do szkoły przekracza liczbę kilometrów określoną w ustawie o systemie oświaty; zapewnienie dowozu dzieci i młodzieży ze specjalnymi potrzebami edukacyjnymi do szkół i ośrodków, w których realizują obowiązek szkolny i nauki.</t>
  </si>
  <si>
    <t>30.411</t>
  </si>
  <si>
    <t>Zapewnienie dowozu dzieciom i młodzieży szkolnej.</t>
  </si>
  <si>
    <t xml:space="preserve">Prowadzenie naboru pracowników samorządowych w drodze konkursów, ocena i wynagradzanie pracowników,  szkolenia pracowników, rozliczanie delegacji krajowych i zagranicznych, badania okresowe pracowników, prowadzenie działalności socjalnej, naliczanie i wypłata wynagrodzeń oraz wynagrodzeń z tytułu umów zlecenia i świadczeń ZFŚS, </t>
  </si>
  <si>
    <t xml:space="preserve">Uzyskanie określonego poziomu wpływów z tytułu podatków i opłat lokalnych </t>
  </si>
  <si>
    <t>Zapewnienie sprawnego reagowania w sytuacjach kryzysowych. Zwiększenie bezpieczeństwa publicznego.</t>
  </si>
  <si>
    <t>Organizacja systemu ochrony przeciwpożarowej.</t>
  </si>
  <si>
    <t>Zapewnienie gotowości w zakresie ochrony przeciwpożarowej.</t>
  </si>
  <si>
    <t>Polepszenie stanu zdrowia mieszkańców miasta Kielce</t>
  </si>
  <si>
    <t>Poprawa zdrowia mieszkańców. Poprawa jakości świadczonych usług medycznych.</t>
  </si>
  <si>
    <t>14.10</t>
  </si>
  <si>
    <t>Nadzór nad szpitalem miejskim i realizacja zadań z zakresu promocji i profilaktyki zdrowia.</t>
  </si>
  <si>
    <t>Gospodarowanie i informatyzowanie powiatowego zasobu geodezyjnego  i kartograficznego</t>
  </si>
  <si>
    <t>Koordynacja procedur zamówień publicznych</t>
  </si>
  <si>
    <t>1.8</t>
  </si>
  <si>
    <t>3/ 93</t>
  </si>
  <si>
    <t>Zadanie / podzadanie</t>
  </si>
  <si>
    <t>5/ 290</t>
  </si>
  <si>
    <t>1/  7.123</t>
  </si>
  <si>
    <t>1/  23,35                                  2/ 35 500</t>
  </si>
  <si>
    <t>1/ 26600                               2/ 27</t>
  </si>
  <si>
    <t xml:space="preserve">1/ 1571                          2/ 105                        3/  1047                      4/  517                        5/  946 </t>
  </si>
  <si>
    <t>Utrzymanie dróg wraz z całą infrastrukturą towarzysząca w należytym stanie technicznym i estetycznym.</t>
  </si>
  <si>
    <t>Bieżące utrzymanie i ochrona pasa drogowego, w tym zieleni oraz ścieżek rowerowych i parkingów.</t>
  </si>
  <si>
    <t>Modernizacja i utrzymanie urządzeń bezpieczeństwa ruchu drogowego, w tym znaków, sygnalizacji świetlnej i systemu koordynacji.</t>
  </si>
  <si>
    <t>Utrzymanie stref płatnego parkowania.</t>
  </si>
  <si>
    <t>Zapewnienie zgodności operacji gospodarczych z obowiązującymi przepisami w zakresie finansów publicznych oraz rachunkowości, bieżąca informacja w zakresie uzyskiwanych dochodów oraz zrealizowanych wydatków</t>
  </si>
  <si>
    <t>10.3</t>
  </si>
  <si>
    <t>10.4</t>
  </si>
  <si>
    <t>11.5</t>
  </si>
  <si>
    <t>14.7</t>
  </si>
  <si>
    <t>15.4</t>
  </si>
  <si>
    <t>Obsługa bieżąca mieszkańców</t>
  </si>
  <si>
    <t>12.3</t>
  </si>
  <si>
    <t>15.5</t>
  </si>
  <si>
    <t>Gospodarowanie funduszami celowymi</t>
  </si>
  <si>
    <t>Nadzór i koordynacja zadania</t>
  </si>
  <si>
    <t>Utrzymanie i zapewnienie odpowiednich kadr systemu oświaty, w tym doskonalenie zawodowe nauczycieli</t>
  </si>
  <si>
    <t>Finansowanie bieżącej działalności KMPSP</t>
  </si>
  <si>
    <t>Wartosć nadwyżki operacyjnej (tyś PLN), Sprawność inwestycyjna środków pieniężnych (efektywność %), Wartosć wpływów z tytułu dochodów (tyś PLN)</t>
  </si>
  <si>
    <t>Wartość wpływów z tytułu podatków i opłat lokalnych (tyś. PLN)</t>
  </si>
  <si>
    <t>Wartość wpływów (tyś. PLN)</t>
  </si>
  <si>
    <t>Relacja wartosci otrzymanego kosztu (uzyskana marża, opłaty, prowizje) do średniego na rynku pieniężnym (%)</t>
  </si>
  <si>
    <t xml:space="preserve"> Liczba zatrudnionych pracowników (os.);                                                          </t>
  </si>
  <si>
    <t>Liczba przekształconych podmiotów (szt.)</t>
  </si>
  <si>
    <t>Liczba skarg obywateli (szt.)</t>
  </si>
  <si>
    <t>Stwarzanie i poprawa warunków mieszkaniowych rodzin o niskich dochodach i trudnych warunkach lokalowych.</t>
  </si>
  <si>
    <t>Obsługa techniczna Urzędu</t>
  </si>
  <si>
    <t xml:space="preserve">Organizacja pracy Urzędu </t>
  </si>
  <si>
    <t>Obsługa Rady Miejskiej</t>
  </si>
  <si>
    <t>11.3</t>
  </si>
  <si>
    <t>11.4</t>
  </si>
  <si>
    <t>14.3</t>
  </si>
  <si>
    <t>14.4</t>
  </si>
  <si>
    <t>14.5</t>
  </si>
  <si>
    <t>14.6</t>
  </si>
  <si>
    <t>Pozyskiwanie i rozliczanie finansowania z funduszy unijnych</t>
  </si>
  <si>
    <t>2.8</t>
  </si>
  <si>
    <t>5.4</t>
  </si>
  <si>
    <t>6.5</t>
  </si>
  <si>
    <t>7.3</t>
  </si>
  <si>
    <t>8.3</t>
  </si>
  <si>
    <t>Realizacja zadań z zakresu gospodarki komunalnej określonych w ustawie o gospodarce komunalnej, oraz uchwał Rady Miejskiej w zakresie utrzymania porządku i czystości: utrzymanie porządku i czystości na terenie obiektów parkowych; usuwanie "dzikich wysypisk" śmieci na terenie miasta; utrzymanie szaletów miejskich oraz przenośnych kabin sanitarnych; utrzymanie zieleni miejskiej - prace konserwacyjne zieleni; opłaty z tytułu ubezpieczenia obiektów parkowych; realizacja usług remontowych; utrzymanie schroniska dla zwierząt; pozostałe wydatki z zakresu gospodarki komunalnej; usługi w zakresie wykonania ekspertyz, analiz i opinii dotyczących gospodarki komunalnej; opłaty na rzecz budżetu państwa za najem gruntów; opłaty za umieszczenie urządzeń infrastruktury technicznej w pasie drogowym; realizacja usług remontowych w zakresie pomników i miejsc pamięci narodowej; bieżące utrzymanie cmentarzy wojennych; zaopatrzenie Miasta w media (energia elektryczna, woda , gaz).</t>
  </si>
  <si>
    <t>Sporządzanie i aktualizacja suikzp i mpzp terenów, ustalanie warunków zabudowy i zagospodarowania, pozwolenia budowlane, nadzór na procesem budowlanym.</t>
  </si>
  <si>
    <t>Prowadzenie nowych inwestycji, rozbudowa i modernizacja oraz zakupy inwestycyjne</t>
  </si>
  <si>
    <t>Racjonalne i efektywne  gospodarowanie  nieruchomościami Miasta Kielce</t>
  </si>
  <si>
    <t xml:space="preserve">Zagregowane mierniki podzadań </t>
  </si>
  <si>
    <t>Działania</t>
  </si>
  <si>
    <t>Cel</t>
  </si>
  <si>
    <t>Jednostka</t>
  </si>
  <si>
    <t>1.1</t>
  </si>
  <si>
    <t>1.2</t>
  </si>
  <si>
    <t>1.3</t>
  </si>
  <si>
    <t>2.1</t>
  </si>
  <si>
    <t>2.2</t>
  </si>
  <si>
    <t>3.1</t>
  </si>
  <si>
    <t>Kształtowanie świadomości ekologicznej mieszkańców; promocja ekologicznego stylu życia; współpraca z jednostkami oświatowo wychowawczymi miasta, organizacjami pozarządowymi w zakresie ochrony środowiska i przyrody.</t>
  </si>
  <si>
    <r>
      <t>1)</t>
    </r>
    <r>
      <rPr>
        <sz val="9"/>
        <rFont val="Arial"/>
        <family val="2"/>
      </rPr>
      <t xml:space="preserve"> 100                           2) 100</t>
    </r>
  </si>
  <si>
    <t xml:space="preserve">1/ 0                               2/ 99                             3/ 38 </t>
  </si>
  <si>
    <t>1. 36 905               2. 602 523                3. 9 948 380</t>
  </si>
  <si>
    <t xml:space="preserve"> Realizacja programów: "Socrates Comenius", "Leonardo da Vinci", "Wymiana młodzieży", "Nasza Szkoła", "Młodzież w działaniu"</t>
  </si>
  <si>
    <t>Aktywizacja społeczno-zawodowa co najmniej 80% osób bezrobotnych objętych rocznym planem potrzeb, które nie uzyskują zasiłku dla bezrobotnych i korzystają ze świadczeń pomocy społecznej.</t>
  </si>
  <si>
    <t>Współpraca Wydziału Gospodarki Komunalnej UM oraz MOPR z Powiatowym Urzędem Pracy w zakresie obsługi organizacyjno i finansowej prac społecznie użytecznych.</t>
  </si>
  <si>
    <t>Prowadzenie żłobków samorządowych i zapewnienie odpowiednich standardów opieki.</t>
  </si>
  <si>
    <t>Zapewnienie specjalistycznej opieki dzieciom do lat 3.</t>
  </si>
  <si>
    <t>Rozwój i utrzymanie infrastruktury drogowej i system transportu lokalnego.</t>
  </si>
  <si>
    <t>Budowa dróg i nowych układów komunikacyjnych; Rozwój systemów bezpieczeństwa ruchu drogowego; Utrzymanie i oświetlenie dróg i placów; Finansowanie lokalnego transportu; budowa ścieżek rowerowych; Budowa, modernizacja dróg, wiaduktów, tuneli, budowa parkingów, zatok autobusowych, wysepek dla pieszych; Zakup i modernizacja taboru; Sygnalizacja świetlna; Oczyszczanie dróg; Utrzymanie pasa zieleni; Bieżące utrzymanie dróg/ drobne remonty/</t>
  </si>
  <si>
    <t>Zaspokojenie potrzeb transportowych mieszkańców i jakości systemu transportu.</t>
  </si>
  <si>
    <t>1. Wartość środków przeznaczonych na remonty w przeliczeniu na jednostkę oświatową (PLN);                                                                                                            2. Wartość zakupionych pomocy dydaktycznych (PLN)                                                                         3. Wartość zakupionych mediów (PLN)</t>
  </si>
  <si>
    <t>Wsparcie uczniów i studentów wymagających pomocy, Skuteczna realizacja ustawowego obowiązku objęcia opieką socjalną o charakterze edukacyjnym dzieci i młodzieży</t>
  </si>
  <si>
    <t>Wsparcie socjalne emerytowanych nauczycieli, Wywiązanie się z ustawowego obowiązku zabezpieczenia środków na ZFŚS emerytowanych nauczycieli</t>
  </si>
  <si>
    <t>Budowa nowych obiektów oświatowych (szkoła, przedszkole, basen); modernizowanie istniejącej bazy oświatowej. Wykaz zadań inwestycyjnych.</t>
  </si>
  <si>
    <t>1/ 3                                 2/ 4</t>
  </si>
  <si>
    <t>Udział liczby dzieci i młodzieży objętych dowozem w liczbie ogółem uprawnionych do korzystania z dowozu (%).</t>
  </si>
  <si>
    <t>Pomoc terapeutyczna, rehabilitacyjna i psychospołeczna dla osób z problemami uzależnień, ich rodzin oraz innych członków rodzin dysfunkcyjnych, prowadzenie profilaktyki wśród dzieci i młodzieży; Wspomaganie działalności Centrum Integracji Społecznej; Prowadzenie działalności ŚCPiE; Funkcjonowanie GKRPA, opracowanie i zlecania do realizacji zadań z zakresu profilaktyki i przeciwdziałania patologiom społecznym organizacjom pozarządowym</t>
  </si>
  <si>
    <t>Opracowanie i zlecanie do realizacji zadań z zakresu ochrony i promocji zdrowia organizacjom pozarządowym; Opracowanie i zlecanie do realizacji zadań z zakresu ochrony i promocji zdrowia zakładom opieki zdrowotnej ; Nadzór nad zakładami opieki zdrowotnej;</t>
  </si>
  <si>
    <t>Prowadzenie biura obsługi interesanta</t>
  </si>
  <si>
    <t>Przyjmowanie wniosków, kompletowanie dokumentacji, udzielanie informacji klientom</t>
  </si>
  <si>
    <t>Opracowanie regulaminu organizacyjnego Urzędu , opracowanie zarządzeń wewnętrznych dyrektorów Wydziałów , planowanie i realizacja wydatków, obsługa prawna, prowadzenie spraww z zakresu bezpieczeństwa i higieny pracy,  wykonywanie zadań z zakresu ochrony konsumenta, koordynowanie i rozpatrywanie skarg i wniosków, koordynowanie działań ZSZ i ZSI,</t>
  </si>
  <si>
    <t xml:space="preserve">1)  0                               2) 5              </t>
  </si>
  <si>
    <t>1/ b.d.,                        2/ 5                      3/  4,6                     4/  1,9                       5/  2                                     6/ 4</t>
  </si>
  <si>
    <t xml:space="preserve">1/ 225.264,                        2/ 140                                   3/  b.d.         </t>
  </si>
  <si>
    <t xml:space="preserve">Opracowanie prognozy długu, pozyskiwanie finansowania zewnętrznego (kredyty, pożyczki) </t>
  </si>
  <si>
    <t xml:space="preserve">Wspieranie rozwoju sportu i kultury fizycznej. </t>
  </si>
  <si>
    <t>Rozwój bazy dla upowszechniania sportu.</t>
  </si>
  <si>
    <t>Sprawna realizacja powierzonych zadań.</t>
  </si>
  <si>
    <t>Zaspokajanie potrzeb zbiorowych w zakresie ochrona zdrowia mieszkańców miasta Kielce.</t>
  </si>
  <si>
    <t>Realizacja Gminnego Programu Profilaktyki i Rozwiązywanie Problemów Alkoholowych oraz Przeciwdziałania Narkomanii.</t>
  </si>
  <si>
    <t>Zapewnienie mieszkańcom miasta powszechnego dostępu do zróżnicowanej oferty w zakresie kultury fizycznej popularyzacja sportu wśród dzieci i młodzieży.</t>
  </si>
  <si>
    <t>Upowszechnianie kultury fizycznej i sportu; organizowanie imprez sportowo-rekreacyjnych;</t>
  </si>
  <si>
    <t>Organizowanie imprez sportowych oraz zarządzanie własnymi obiektami sportowymi.</t>
  </si>
  <si>
    <t>13.5</t>
  </si>
  <si>
    <t>Zakupy inwestycyjne zwiazane ze sprawowaniem kontroli nad utrzymaniem obiektów budowlanych</t>
  </si>
  <si>
    <t>Zapewneinie bezpieczeństwa użytkowania obiektów budowlanych</t>
  </si>
  <si>
    <r>
      <t xml:space="preserve">1. liczba wydanych (szt)
a) decyzji 
b) postanowień
</t>
    </r>
  </si>
  <si>
    <t xml:space="preserve"> liczba przeprowadzonych oględzin i kontroli w budynkach, obiektach i na placach zabaw w ciągu roku (szt)</t>
  </si>
  <si>
    <t xml:space="preserve">Zapewnienie przestrzegania prawa w procesie budowlanym </t>
  </si>
  <si>
    <t>Zapewnienie sprawnego funkcjonowania Rady Miejskiej</t>
  </si>
  <si>
    <t>Organizacja i współfinansowanie transportu osób niepełnosprawnych.</t>
  </si>
  <si>
    <t>ZOIIUM</t>
  </si>
  <si>
    <t>1/ Stopień wydatkowania GFOŚiGW (%)                                                               2/ Stopień wydatkowania PFOŚiGW (%)                                                              3/ Stopień wydatkowania PFGZGiK (%)</t>
  </si>
  <si>
    <t>Prowadzenie czynności związanych z naliczaniem i aktualizacją opłat; zlecanie wycen nieruchomości; czynności administracyjne związane z obrotem nieruchomościami; prowadzenie ewidencji nieruchomości oddanych w użytkowanie wieczyste Gminy Kielce, Miasta Kielce na prawach Powiatu, SP; prowadzenie ewidencji środków trwałych; coroczne sporządzanie informacji  o stanie mienia komunalnego.</t>
  </si>
  <si>
    <t>Zapewnienie dostępu do szerokiej oferty w zakresie kultury fizycznej i sportu. Zapewnienie właściwego funkcjonowania i dostępności obiektów sportowych będących w zasobach miasta.</t>
  </si>
  <si>
    <t xml:space="preserve">1/ Ilość wykonanej infrastruktury turystycznej (ścieżki turystyczne, schody terennowe, punkty widokowe - nowe i modernizowane) (m2)                                                                    2/ Powierzchnia zabezpieczonych scian wyrobisk (m2),                                                     3/ liczba zadań inwestycyjnych służacych wizualizacji Miasta                                                                           </t>
  </si>
  <si>
    <t>Zapewnienia bezpieczeństwa i ochrona porządku publicznego w mieście.</t>
  </si>
  <si>
    <t xml:space="preserve">Finansowanie zadań w zakresie obrony cywilnej i pozostałej działalności w zakresie bezpieczeństwa, w tym sytuacji kryzysowych. </t>
  </si>
  <si>
    <t>OGÓŁEM</t>
  </si>
  <si>
    <t>1) Poziom efektywności procedur (ankiety),                                                     2) Iiczba wniesionych skarg na działalność Urzędu ,  (szt.)                                     3) poziom certyfikacji ISO w UM (%)                                                                        4) ilość wydanych opinii prawnych</t>
  </si>
  <si>
    <t xml:space="preserve">1/ Średni czas oczekiwania  na podjęcie działań (min),                                                       2/ Udział ludności uczestniczącej w szkoleniach w zakresie powszechnej samoobrony do ogółu mieszkańców (%);                                                                                </t>
  </si>
  <si>
    <t>Rozwój infrastruktury informatycznej, inwestycje w majątek własny UM.</t>
  </si>
  <si>
    <t>Usprawnienie wykonywania funkcji usługowej Urzędu.</t>
  </si>
  <si>
    <t>Zapewnienie płynności finansowej dla budżetu miasta</t>
  </si>
  <si>
    <t>Pozyskiwanie dochodów z tytułu podatków i opłat lokalnych</t>
  </si>
  <si>
    <t>liczba zatrudnionych osób (os)</t>
  </si>
  <si>
    <t>1. Kompleksowy System Identyfikacji Wizualnej Miasta,                                                                                    2. Współpraca z miastami partnerskimi,                                                                                                  3. Promocja miasta w kraju i za granicą,                                                                                                4. Organizowanie imprez promujących Miasto.</t>
  </si>
  <si>
    <t>Prowadzenie działalności w zakresie gospodarki komunalnej.</t>
  </si>
  <si>
    <t>4.4</t>
  </si>
  <si>
    <t>Organizacja systemu bezpieczeństwa i ochrony porządku publicznego.</t>
  </si>
  <si>
    <t>Nowe inwestycje i modernizacje infrastruktury drogowej oraz towarzyszącej, w tym budowa ścieżek rowerowych i parkingów oraz finansowanie inwestycji dla lokalnego transportu zbiorowego</t>
  </si>
  <si>
    <t>Poprawa sprawności systemu komunikacji drogowej oraz polepszenie dostepności komunikacji zbiorowej</t>
  </si>
  <si>
    <t>7/ b.d.                                 8/ b.d.                                       9/ b.d.</t>
  </si>
  <si>
    <t>Budowa kanalizacji deszczowej, budowa dróg wraz z pełną infrastrukturą. Zakupy inwestycyjne dla loklanego transportu drogowego. Wykaz inwestycji:</t>
  </si>
  <si>
    <t xml:space="preserve">Finansowanie lokalnego transportu zbiorowego </t>
  </si>
  <si>
    <t>Zapewnienie dobrej jakości komunikacji miejskiej</t>
  </si>
  <si>
    <t>1/ b.d.                                       2/ b.d.                                          3/ b.d.</t>
  </si>
  <si>
    <t>Sprzedaż biletów komunikacji miejskiej, Nakładanie opłat dodatkowych za jazdę bez biletu, Nadzór nad wykonywanymi kilometrami komunikacji miejskiej</t>
  </si>
  <si>
    <t>Edukacja ekologiczna mieszkańców miasta</t>
  </si>
  <si>
    <t>Prowadzenie postępowań w sprawach podziału i rozgraniczania nieruchomości  zakończonych stosownymi decyzjami. Wydawanie zawiadomień o nadaniu numeracji porządkowej nieruchomości i prowadzenie stosownej mapy przeglądowej</t>
  </si>
  <si>
    <t>Prowadzenie, dotowanie i dostosowanie sieci szkół i placówek oświatowo-wychowawczych do potrzeb edukacyjnych.</t>
  </si>
  <si>
    <t>Polepszanie standardów dostarczania usług oświatowo-wychowawczych w Mieście.</t>
  </si>
  <si>
    <t>Zwiększanie aktywności międzynarodowej uczniów i kadr oświaty; Uzyskanie rezultatów projektów i programów w tym zapewnienie trwałości działań.</t>
  </si>
  <si>
    <t>Obsługa projektów i programów oświatowych finansowanych ze środków UE i innych pozabudżetowych.</t>
  </si>
  <si>
    <t>Prowadzenie ewidencji i dotowanie szkół i placówek oświatowych niepublicznych i innych publicznych.</t>
  </si>
  <si>
    <t>Nadzór i bieżące utrzymanie szkół i placówek oświatowych publicznych samorządowych.</t>
  </si>
  <si>
    <t>Kontrola procesu budowlanego, wyrobów budowlanych, orzecznictwo administracyjne.</t>
  </si>
  <si>
    <t>Kształtowanie polityki przestrzennej miasta.</t>
  </si>
  <si>
    <t xml:space="preserve">Wypełnianie funkcji służebnych wobec mieszkańców i pracowników </t>
  </si>
  <si>
    <t>Prowadzenie rejestru i współpraca z organizacjami pozarządowymi</t>
  </si>
  <si>
    <t>RI</t>
  </si>
  <si>
    <t>MOPR</t>
  </si>
  <si>
    <t>MZD</t>
  </si>
  <si>
    <t>GK</t>
  </si>
  <si>
    <t>ZTM</t>
  </si>
  <si>
    <t>GNG</t>
  </si>
  <si>
    <t>KSM</t>
  </si>
  <si>
    <t>OŚ</t>
  </si>
  <si>
    <t>SO</t>
  </si>
  <si>
    <t>USC</t>
  </si>
  <si>
    <t>PINB</t>
  </si>
  <si>
    <t>AU</t>
  </si>
  <si>
    <t>BPP</t>
  </si>
  <si>
    <t>KiAW</t>
  </si>
  <si>
    <t>OR</t>
  </si>
  <si>
    <t>KU</t>
  </si>
  <si>
    <t>ZOiIUM</t>
  </si>
  <si>
    <t>BRM</t>
  </si>
  <si>
    <t>Zaspokojenie potrzeb wspólnoty samorządowej w zakresie gospodarowania nieruchomościami i geodezji.</t>
  </si>
  <si>
    <t>Gospodarowanie nieruchomościami i geodezja.</t>
  </si>
  <si>
    <t xml:space="preserve">Sprawne administrowanie majątkiem komunalnym. Uzyskanie dodatkowych źródeł dochodów. </t>
  </si>
  <si>
    <t>Zarządzanie i obrót nieruchomościami.</t>
  </si>
  <si>
    <t>Udzielanie świadczeń osobom uprawnionym w ramach systemu pomocy społecznej.</t>
  </si>
  <si>
    <t>Ochrona standardów środowiska naturalnego miasta.</t>
  </si>
  <si>
    <t>Zachowanie standardów jakości środowiska i jego zasobów.</t>
  </si>
  <si>
    <t xml:space="preserve">Wspieranie osób i rodzin w przezwyciężaniu trudnych sytuacji życiowych                     </t>
  </si>
  <si>
    <t xml:space="preserve">                              1) 10.111                                2)  1.383</t>
  </si>
  <si>
    <t>Finansowanie zadan z zakresu: Przeciwdziałanie wykluczeniu społecznemu i aktywizacja zawodowa; Finansowanie zadań w zakresie rehabilitacji zawodowej i społecznej osób niepełnosprawnych zleconych podmiotom zewnętrznym;  Orzekanie w sprawach niepełnosprawności i stopniu niepełnosprawności;</t>
  </si>
  <si>
    <t xml:space="preserve">Finansowanie udziału dzieci i młodzieży w imprezach kulturalnych (teatr, filharmonia), irganizacja dla dzieci i młodziezy akcji "Zima" i "Lato" </t>
  </si>
  <si>
    <t>1. Prowadzenie i aktualizacja gminnej ewidencji zabytków;                                                                           2. Przygotowanie dokumentów związanych z opracowaniem Gminnego programu Opieki nad zabytkami Miasta Kielce</t>
  </si>
  <si>
    <t>Modernizacja instytucji kultury. Wykaz inwestycji.</t>
  </si>
  <si>
    <t>1/ 41                                 2/ 6                                   3/ 8</t>
  </si>
  <si>
    <t>1/ 600 000                                          2/ 1</t>
  </si>
  <si>
    <t>1. 100%                                  2. 110</t>
  </si>
  <si>
    <t>1. 0                                  2. 2 852</t>
  </si>
  <si>
    <t>1. 0                                  2. 5</t>
  </si>
  <si>
    <t>1. 325                                2. 4</t>
  </si>
  <si>
    <t>Poprawa bezpieczeństwa ruchu drogowego na terenie miasta.</t>
  </si>
  <si>
    <t xml:space="preserve">  1. Udział liczby uchylonych decyzji do liczby wydanych (%); 2. Liczba uczniów korzystających z pomocy socjalnej (osobach).</t>
  </si>
  <si>
    <t>Płace i pochodne pracowników żłobków samorzadowych, organizowanie, prowadzenie i finansowanie żłobków samorządowych, modernizacja i remonty w żłobkach samorządowych</t>
  </si>
  <si>
    <t>1/  Liczba mieszkańców przypadających na 1 instytucję kultury (os);                                                                                                                  2/ Kubatura nowych obiektów kultury (m3)</t>
  </si>
  <si>
    <t xml:space="preserve">1/ Liczba transakcji (szt);                                                                                       2/ Liczba wprowadzonych zmian (szt);                                                                       3/ Udział zmian zachodzących w stanie majątku miasta (%) </t>
  </si>
  <si>
    <t>1/ Stopień aktualizacji zasobu (%);                                                                                                               2/ Odsetek danych włączonych do krajowego systemu informacji o terenie (%)</t>
  </si>
  <si>
    <t xml:space="preserve">Liczba obiektów zabytkowych objętych Gminną Ewidencją Zabytków (szt)                                   </t>
  </si>
  <si>
    <t>Zmiana liczby imprez zorganizowanych dla mieszkańców miasta organizowanych w ramach zadań własnych i zleconych w stosunku do roku ubiegłego (%)</t>
  </si>
  <si>
    <t>Udział liczby uczniów korzystających z bezpłatnych biletów w liczbie uczniów ogółem (%).</t>
  </si>
  <si>
    <t>Iiczba zatrudnionych pracowników (os.)</t>
  </si>
  <si>
    <t>liczba zatrudnionych pracowników (os.)</t>
  </si>
  <si>
    <t>Liczba imprez w zakresie kultury fizycznej stosunku do liczby mieszkańców miasta (szt); Udział liczby uczniów korzystających z bezpłatnych biletów do ogółu (%).</t>
  </si>
  <si>
    <t>Wielkość środków finansowych przeznaczonych na rozwój kultury fizycznej i sportu przypadających na 1 mieszkańca (PLN/na osobę);</t>
  </si>
  <si>
    <t xml:space="preserve"> Liczba zatrudnionych pracowników (os.)</t>
  </si>
  <si>
    <t>1. Liczba osób objętych działaniami (os);                                                                       2. Iiczba prowadzonych działań - programów (szt)</t>
  </si>
  <si>
    <t xml:space="preserve">  Udział liczby wykonanych: badań,ekspertyz oraz wdrożeń systemowo wspierających ochronę środowiska naturalnego w liczbie zaplanowanych (%)</t>
  </si>
  <si>
    <t>1/ Liczba organizowanych kampanii, akcji, konkursów  (szt.)                                                   2/ liczba zrealizowanych zadań (%)</t>
  </si>
  <si>
    <t>Liczba nowych inwestorów w mieście (szt.). Poziom rozpoznawalności marki Kielce (%).</t>
  </si>
  <si>
    <t>Stopień realizacji w stosunku do planu (%)</t>
  </si>
  <si>
    <t>Udział Iiczby decyzji i pozwoleń wydanych w terminie w relacji do wszystkich wydanych decyzji (%), Liczba wniesionych skarg na obsługę Urzędu (szt).</t>
  </si>
  <si>
    <t>1/  Liczba organizacji pozarządowych (szt), 
2/ Udział liczby organizacji z którymi Miasto podjęło współpracę w relacji do wszystkich NGO's (%).</t>
  </si>
  <si>
    <t>Aktualizacja bazy danych w zakresie zmian stanu cywilnego</t>
  </si>
  <si>
    <t>1. liczba obszarów obsługi klienta zewnętrznego objętych elektronicznym systemem informatycznym (szt.)
2. liczba jednostek podległych Gminie włączonych do zintegrowanego systemu (szt.)
3. Udział wartości nakładów na infrastrukturę informatyczną (budżet na administrację publiczną), (%)
4. Udział wartości nakładów w majątek własny w relacji do ogólnej kwoty budżetu (budżet na administrację publiczną), (%)
5. Powierzchnie objęte modernizacją i termomodernizacją (m2).              a/ powierzchnia dachu budynku                                                                        b/ powierzchnia elewacji budynku                                                                        c/ zwiększenie powierzchni użytkowej budynku UM</t>
  </si>
  <si>
    <t>Powstanie infrastruktury dla nowoczesnego biznesu</t>
  </si>
  <si>
    <t xml:space="preserve">Świadczenie usług w całodobowych i dziennych placówkach; organizowanie opieki w rodzinach zastępczych; pomoc w usamodzielnianiu wychowanków; prowadzenie mieszkań chronionych, osrodków adopcyjno - opiekuńczych, zapewnienie usług w osrodkach wsparcia dziennego </t>
  </si>
  <si>
    <t>Gromadzenie, prowadzenie  aktualizacja i udostępnianie, w tym obsługa zgłoszeń prac geodezyjnych i kartograficznych. Kontrola i włączanie powstałych w wyniku tych prac opracowań do zasobu. Aktualizacja map w tym zakresie. Uzgadnianie dokumentacji projektowej. Sprzedaż map i wypisów z ewidencji gruntów i budynków. Wprowadzanie zmian w części graficznej i opisowej operatu ewidencji gruntów i budynków. Zlecanie prac geodezyjnych celem bieżącej aktualizacji zasobu; Opracowanie warunków technicznych i harmonogramu prac.</t>
  </si>
  <si>
    <t>Zapewnienie dostępu do aktualnej informacji  geodezyjnej i kartograficznej; Zbudowanie spójnego, jednolitego pod względem technicznym powiatowego w ramach państwowego zasobu geodezyjnego i kartograficznego w wersji  numerycznej – e-administracja.</t>
  </si>
  <si>
    <t>Upowszechnianie kultury.</t>
  </si>
  <si>
    <t xml:space="preserve">1. - 6056
2. -  899
</t>
  </si>
  <si>
    <t xml:space="preserve">1.  - 1873
2. - 2913
3. - 22
 4.  - 2
</t>
  </si>
  <si>
    <t>79.340</t>
  </si>
  <si>
    <t>Zapewnienie i koordynacja działań w zakresie bieżącego funkcjonowania Urzędu i nadzór nad realizacją zadań Miasta</t>
  </si>
  <si>
    <t>Zatrudnianie i wynagradzanie  pracowników, szkolenia pracowników, obsługa prawna, zapewnienie odpowiednich warunków pracy, utrzymanie infrastruktury informatycznej, administrowanie budynkiem, prowadzenie archiwum zakładowego,  badania okresowe pracowników, wyjazdy służbowe krajowe i zagraniczne, obsługa kancelaryjna Urzędu oraz obsługa interesantów, prowadzenie zakładowego funduszu świadczeń socjalnych, obsługa Radnych, obsługa  prasowa Prezydenta Miasta, współpraca z PUP</t>
  </si>
  <si>
    <t>Zarządzanie budżetem miasta.</t>
  </si>
  <si>
    <t xml:space="preserve">Zapewnienie sprawnej realizacji zadań Miasta, </t>
  </si>
  <si>
    <t>Skuteczne i efektywne gospodarowanie środkami finansowymi w celu realizacji zadań zawartych w uchwale budżetowej.</t>
  </si>
  <si>
    <t>Nadzór nad realizacją zadań Urzędu, Gminy i Powiatu.</t>
  </si>
  <si>
    <t>14.9</t>
  </si>
  <si>
    <t>1.  Dotacje dla samorządowych instytucji kultury,                                                                                              2.  Organizacja imprez kulturalnych dla mieszkańców,                                                                                       3.  Ochrona dziedzictwa narodowego, promocja miasta</t>
  </si>
  <si>
    <t>Tworzenie, dotowanie i nadzór nad samorządowymi instytucjami kultury oraz dotowanie organizacji pożytku publicznego</t>
  </si>
  <si>
    <t xml:space="preserve">1. - 6575
 2. - 5950
 3. -52182
 4. - 1413
 5. - 1282
 6. - 49
</t>
  </si>
  <si>
    <t xml:space="preserve">
1) Liczba osób objętych wsparciem (os)
2) ilość udzielonych porad w sytuacjach kryzysowych (szt)</t>
  </si>
  <si>
    <t>czynności zmierzające do zwiększenia miejsc parkingowych w obszarze działania strefy; realizowanie planu dostosowania ilości i lokalizacji miejsc parkingowych dla osób niepełnosprawnych.</t>
  </si>
  <si>
    <t>4.5</t>
  </si>
  <si>
    <t>Zarządzanie budynkami oraz lokalami mieszkalnymi i użytkowymi.</t>
  </si>
  <si>
    <t>Wykonywanie remontów i modernizacja budynków, zapewnienie zaopatrzenia w media, wykonywanie uprawnień właścicielskich w nieruchomościach.</t>
  </si>
  <si>
    <t>Zwiększanie efektywności i racjonalności zarządzania, utrzymanie budynków wraz z infrastrukturą w należytym stanie technicznym, likwidacja zagrożeń.</t>
  </si>
  <si>
    <t xml:space="preserve">1/ wydatki na zarządzanie zasobem lokalowym (zł/m²/rok)                                                                                       2/ wydatki na remonty (zł/m²/rok)                                                                      </t>
  </si>
  <si>
    <t>7/</t>
  </si>
  <si>
    <t>1/ Czas reakcji od informacji do podjęcia działania w minutach;                                                                                  2/  ilość zakupionych pojazdów i innego sprzętu w szt..</t>
  </si>
  <si>
    <t>Wspieranie i finansowanie zadań z zakresu kultury i dziedzictwa narodowego.</t>
  </si>
  <si>
    <t>Pozostałe zadania</t>
  </si>
  <si>
    <t>3.2.</t>
  </si>
  <si>
    <t>Pozyskiwanie dochodów</t>
  </si>
  <si>
    <t>wydawanie zaświadczeń do ślubu w formie wyznaniowej ze skutkami cywilnymi oraz do ślubu za granicą</t>
  </si>
  <si>
    <t>organizacja jubileuszy małżeńskich</t>
  </si>
  <si>
    <t>wydawanie odpisów i zaświadczeń z ksiąg stanu cywilnego</t>
  </si>
  <si>
    <t>Kształtowanie i realizacja polityki miasta w zakresie gospodarki odpadami komunalnymi, ograniczanie ich wpływu na środowisko, zapewnienie warunków dla wdrażania selektywnej zbiórki odpadów, odzysk i unieszkodliwianie.</t>
  </si>
  <si>
    <t>1a) 326  1b) 97  2)  647</t>
  </si>
  <si>
    <t>12.10</t>
  </si>
  <si>
    <t xml:space="preserve">
1) 3.902 
2) 6.316</t>
  </si>
  <si>
    <t>Zaprojektowanie i wybudowanie Regionalnego Portu Lotniczego</t>
  </si>
  <si>
    <t>Profilaktyka i Promocja zdrowia</t>
  </si>
  <si>
    <t>3.8</t>
  </si>
  <si>
    <t>3.7</t>
  </si>
  <si>
    <t>Agregacja mierników poddziałań</t>
  </si>
  <si>
    <t>Liczba przestępstw (różne kategorie); Liczba zdarzeń losowych; Sprawność reakcji służb;</t>
  </si>
  <si>
    <t xml:space="preserve">Zwiększenie stopnia współpracy z organizacjami pozarządowymi. Weryfikacja wiarygodności oraz zdolności do realizacji zadań publicznych przez NGO's. </t>
  </si>
  <si>
    <t>2.9</t>
  </si>
  <si>
    <t>Projekt systemowy - Program Operacyjny Kapitał Ludzki</t>
  </si>
  <si>
    <t>Promocja integracji społecznej, program aktywizacji lokalnej w ramach POKL</t>
  </si>
  <si>
    <t>1/ ilość odbiorców</t>
  </si>
  <si>
    <t xml:space="preserve"> Udział liczby wykonanych: badań,ekspertyz oraz wdrożeń systemowo wspierających ochronę środowiska naturalnego w liczbie zaplanowanych (%)</t>
  </si>
  <si>
    <t xml:space="preserve">1/ 235.,                   2/ 24,1 </t>
  </si>
  <si>
    <t>Podnoszenie standardów pełnienia służby i jakości sprzętu wpływającego na podnoszenie bezpieczeństwa publicznego na terenie miasta.</t>
  </si>
  <si>
    <t xml:space="preserve">1/ 26 ,                2/ 7 </t>
  </si>
  <si>
    <t>Bieżące utrzymanie  rezerwatów, amfiteatru i parku Kadzielnia, Klubu Miłośników Geologii</t>
  </si>
  <si>
    <t>2/ 3</t>
  </si>
  <si>
    <t xml:space="preserve">1/ 1                              2/ 0                            </t>
  </si>
  <si>
    <t>Zaspokajanie i poprawa warunków socjalno-bytowych mieszkańców Gminy, poprawa estetyki miasta, powiększenie majątku Miasta</t>
  </si>
  <si>
    <t>Kontrola formalno-rachunkowa dokumentów, realizacja wypłat dotyczących wydatków,  prowadzenie ewidencji księgowej, sporządzanie okresowych sprawozdań budżetowych, finansowych oraz statystycznych, prowadzenie obsługi kasowej urzedu, eidencja ksiegowa środków trwałych, przekazywanie środków pieniężnych przez dysponenta budżetu do podległych jednostek budżetowych, przekazywanie do budżetu pańsatwa subwencji równoważącej dla powiatów oraz dochodów zwiążanych z realizacją zadań z zakresu administracji rządowej, prowadzenie ewidencji księgowej, sporządzanie sprawozdań, sporzadzanie okresowych sprawozdań z wykonania podatków i opłat loklanych, kontrola terminowości wpływu i rozliczenie wykorzystanych dotacji, sporzadzanie sprawozdań z dotacji</t>
  </si>
  <si>
    <t xml:space="preserve">Ewidencja ksiegowa i windykacja opłat z tytułu dzierżawy gruntów, użytkowania wieczystego,  sprzedaż lokali mieszkalnych,  użytkowych i gruntów, </t>
  </si>
  <si>
    <t>1/ 9.929</t>
  </si>
  <si>
    <t xml:space="preserve">1) 20                              3) 8          </t>
  </si>
  <si>
    <t xml:space="preserve">wykupy gruntów, wykonywanie opracowań geologicznych, hydrologicznych, glebowo - gruntowych, prac przedprojektowych i analiz przedinwestycyjnych,  </t>
  </si>
  <si>
    <t>1/ 26 min.,                2/ 2,17,                     3/ b.d.</t>
  </si>
  <si>
    <t>Dofinansowanie zadań KMP w zakresie bezpieczeństwa Miasta, bieżące wsparcie systemu obrony cywilnej; zapewnienie bezpieczeństwa w sytuacjach kryzysowych</t>
  </si>
  <si>
    <t xml:space="preserve">Gospodarka odpadami komunalnymi i innymi niż komunalne, w tym niebezpiecznymi.  </t>
  </si>
  <si>
    <t>Kierowanie ochroną informacji niejawnych na terenie Urzędu Miasta, Sprawna realizacja powierzonych zadań</t>
  </si>
  <si>
    <t>Nazwa miernika</t>
  </si>
  <si>
    <t>%                      (2011/2010)</t>
  </si>
  <si>
    <t xml:space="preserve">1. Udział wydatków majątkowych w wydatkach ogółem (%)                                 2. Stopień realizacji inwestycji (%)                                                                                      3. Liczba zaleceń audytora wewnetrznego i kontroli wewnetrznej (szt.)          4. Ilość przeprowadzonych kontroli (szt.)         </t>
  </si>
  <si>
    <t>1.  liczba protestów (szt.),                                                                                          2. Ilość przeprowadzonych przetargów (szt.)                                                        3. Udział rozstrzygniętych przetargów w ogłoszonych przetargach (%)</t>
  </si>
  <si>
    <t>Prezydenta Miasta Kielce</t>
  </si>
  <si>
    <t>Załącznik Nr 11</t>
  </si>
  <si>
    <t>do zarządzenia Nr 326/2010</t>
  </si>
  <si>
    <t xml:space="preserve">1. Kwota dotacji na 1 ucznia  (PLN)                                                                                               </t>
  </si>
  <si>
    <t xml:space="preserve">1. Liczba osób korzystających ze wsparcia:                                                       a)  w dziennych placówkach (os) 
b)  całodobowych placówkach (os)                                                                                   
c)  rodzinnych form opieki (os).                                                                                2)  liczba uamodzielnionych wychowanków  placówek (os)                                                                </t>
  </si>
  <si>
    <t>1/ Długość wybudowanych kanałów sanitarnych (km);                                           2/ Długość sieci wodociągowych (km);                                                                                                                               3/  Liczba wybudowanych placów zabaw (szt.);                                                      4/ Liczba wykonanych przyłączy i punktów poboru energii elektrycznej na imprezy okolicznościowe w mieście (kpl.);                                                           5/ ilość sztuk wykonanej dokumentacji technicznej (kpl.)                               6/ wydatki na wyposażenie zmodernizowanych budynkó zł/m²                        7/  wydatki na inwestycje i zakupy inwestycyjne (zł/m²/rok)</t>
  </si>
  <si>
    <t xml:space="preserve">1/ Ilość wykonanej infrastruktury turystycznej (ścieżki turystyczne, schody terennowe, punkty widokowe - nowe i modernizowane) (m2)                                                                                                                       2/ liczba zadań inwestycyjnych służacych wizualizacji Miasta   </t>
  </si>
  <si>
    <t xml:space="preserve">1. Liczba osób skierowanych w celu odbycia stażu (os.)                            2. Liczba osób, które podjęły pracę ( os.)    </t>
  </si>
  <si>
    <t xml:space="preserve">1. Iiczba sporządzonych zmian Studium (szt)                                                     2.Iiczba sporządzonych miejscowych planów zagospodarowania przestrzennego     (szt)                                                                                                 3. Udział powierzchni miasta objętej zmianami Studium (%)                                                                                 4. Udział powierzchni miasta objętej obowiazującymi miejscowymi planami zagospodarowania przestrzennego (%)                                                                                                      </t>
  </si>
  <si>
    <t xml:space="preserve">1/ Stopień realizacji zadania     </t>
  </si>
</sst>
</file>

<file path=xl/styles.xml><?xml version="1.0" encoding="utf-8"?>
<styleSheet xmlns="http://schemas.openxmlformats.org/spreadsheetml/2006/main">
  <numFmts count="25">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
    <numFmt numFmtId="165" formatCode="#,##0.000"/>
    <numFmt numFmtId="166" formatCode="#,##0.0"/>
    <numFmt numFmtId="167" formatCode="0.00000000"/>
    <numFmt numFmtId="168" formatCode="0.0000000"/>
    <numFmt numFmtId="169" formatCode="0.000000"/>
    <numFmt numFmtId="170" formatCode="0.00000"/>
    <numFmt numFmtId="171" formatCode="0.0000"/>
    <numFmt numFmtId="172" formatCode="0.000"/>
    <numFmt numFmtId="173" formatCode="0.0"/>
    <numFmt numFmtId="174" formatCode="&quot;Tak&quot;;&quot;Tak&quot;;&quot;Nie&quot;"/>
    <numFmt numFmtId="175" formatCode="&quot;Prawda&quot;;&quot;Prawda&quot;;&quot;Fałsz&quot;"/>
    <numFmt numFmtId="176" formatCode="&quot;Włączone&quot;;&quot;Włączone&quot;;&quot;Wyłączone&quot;"/>
    <numFmt numFmtId="177" formatCode="[$€-2]\ #,##0.00_);[Red]\([$€-2]\ #,##0.00\)"/>
    <numFmt numFmtId="178" formatCode="#,##0.0000"/>
    <numFmt numFmtId="179" formatCode="0.0000000000"/>
    <numFmt numFmtId="180" formatCode="#,##0\ _z_ł"/>
  </numFmts>
  <fonts count="59">
    <font>
      <sz val="11"/>
      <color theme="1"/>
      <name val="Czcionka tekstu podstawowego"/>
      <family val="2"/>
    </font>
    <font>
      <sz val="11"/>
      <color indexed="8"/>
      <name val="Czcionka tekstu podstawowego"/>
      <family val="2"/>
    </font>
    <font>
      <sz val="10"/>
      <name val="MS Sans Serif"/>
      <family val="2"/>
    </font>
    <font>
      <b/>
      <sz val="10"/>
      <name val="Arial"/>
      <family val="2"/>
    </font>
    <font>
      <sz val="8"/>
      <name val="Czcionka tekstu podstawowego"/>
      <family val="2"/>
    </font>
    <font>
      <b/>
      <sz val="9"/>
      <name val="Arial"/>
      <family val="2"/>
    </font>
    <font>
      <sz val="9"/>
      <name val="Arial"/>
      <family val="2"/>
    </font>
    <font>
      <b/>
      <sz val="8"/>
      <name val="Tahoma"/>
      <family val="2"/>
    </font>
    <font>
      <sz val="8"/>
      <name val="Tahoma"/>
      <family val="2"/>
    </font>
    <font>
      <sz val="9"/>
      <name val="Czcionka tekstu podstawowego"/>
      <family val="2"/>
    </font>
    <font>
      <sz val="9"/>
      <name val="Times New Roman"/>
      <family val="1"/>
    </font>
    <font>
      <sz val="9"/>
      <color indexed="53"/>
      <name val="Arial"/>
      <family val="2"/>
    </font>
    <font>
      <u val="single"/>
      <sz val="11"/>
      <color indexed="12"/>
      <name val="Czcionka tekstu podstawowego"/>
      <family val="2"/>
    </font>
    <font>
      <u val="single"/>
      <sz val="11"/>
      <color indexed="36"/>
      <name val="Czcionka tekstu podstawowego"/>
      <family val="2"/>
    </font>
    <font>
      <i/>
      <sz val="9"/>
      <name val="Arial"/>
      <family val="2"/>
    </font>
    <font>
      <b/>
      <sz val="9"/>
      <name val="Czcionka tekstu podstawowego"/>
      <family val="2"/>
    </font>
    <font>
      <b/>
      <sz val="9"/>
      <name val="Times New Roman"/>
      <family val="1"/>
    </font>
    <font>
      <b/>
      <sz val="17"/>
      <name val="Times New Roman"/>
      <family val="1"/>
    </font>
    <font>
      <sz val="11"/>
      <name val="Czcionka tekstu podstawowego"/>
      <family val="2"/>
    </font>
    <font>
      <sz val="9"/>
      <color indexed="10"/>
      <name val="Arial"/>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b/>
      <sz val="9"/>
      <color indexed="9"/>
      <name val="Czcionka tekstu podstawowego"/>
      <family val="2"/>
    </font>
    <font>
      <sz val="9"/>
      <color indexed="9"/>
      <name val="Czcionka tekstu podstawowego"/>
      <family val="2"/>
    </font>
    <font>
      <b/>
      <sz val="9"/>
      <color indexed="9"/>
      <name val="Times New Roman"/>
      <family val="1"/>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b/>
      <sz val="9"/>
      <color theme="0"/>
      <name val="Czcionka tekstu podstawowego"/>
      <family val="2"/>
    </font>
    <font>
      <sz val="9"/>
      <color theme="0"/>
      <name val="Czcionka tekstu podstawowego"/>
      <family val="2"/>
    </font>
    <font>
      <b/>
      <sz val="9"/>
      <color theme="0"/>
      <name val="Times New Roman"/>
      <family val="1"/>
    </font>
    <font>
      <b/>
      <sz val="8"/>
      <name val="Czcionka tekstu podstawowego"/>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13"/>
        <bgColor indexed="64"/>
      </patternFill>
    </fill>
    <fill>
      <patternFill patternType="solid">
        <fgColor indexed="42"/>
        <bgColor indexed="64"/>
      </patternFill>
    </fill>
    <fill>
      <patternFill patternType="solid">
        <fgColor indexed="43"/>
        <bgColor indexed="64"/>
      </patternFill>
    </fill>
    <fill>
      <patternFill patternType="solid">
        <fgColor indexed="51"/>
        <bgColor indexed="64"/>
      </patternFill>
    </fill>
  </fills>
  <borders count="8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color indexed="63"/>
      </top>
      <bottom style="thin"/>
    </border>
    <border>
      <left style="thin"/>
      <right>
        <color indexed="63"/>
      </right>
      <top style="thin"/>
      <bottom style="thin"/>
    </border>
    <border>
      <left style="thin"/>
      <right>
        <color indexed="63"/>
      </right>
      <top style="thin"/>
      <bottom>
        <color indexed="63"/>
      </bottom>
    </border>
    <border>
      <left style="thin">
        <color indexed="8"/>
      </left>
      <right>
        <color indexed="63"/>
      </right>
      <top style="thin">
        <color indexed="8"/>
      </top>
      <bottom style="thin">
        <color indexed="8"/>
      </bottom>
    </border>
    <border>
      <left style="thin">
        <color indexed="8"/>
      </left>
      <right>
        <color indexed="63"/>
      </right>
      <top style="medium">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color indexed="63"/>
      </bottom>
    </border>
    <border>
      <left style="thin"/>
      <right style="thin"/>
      <top style="medium"/>
      <bottom>
        <color indexed="63"/>
      </bottom>
    </border>
    <border>
      <left style="thin"/>
      <right style="thin"/>
      <top style="thin"/>
      <bottom style="medium"/>
    </border>
    <border>
      <left style="thin">
        <color indexed="8"/>
      </left>
      <right style="thin">
        <color indexed="8"/>
      </right>
      <top style="medium">
        <color indexed="8"/>
      </top>
      <bottom style="thin">
        <color indexed="8"/>
      </bottom>
    </border>
    <border>
      <left style="thin"/>
      <right style="thin"/>
      <top style="thin">
        <color indexed="8"/>
      </top>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style="thin">
        <color indexed="8"/>
      </top>
      <bottom>
        <color indexed="63"/>
      </bottom>
    </border>
    <border>
      <left style="thin"/>
      <right>
        <color indexed="63"/>
      </right>
      <top>
        <color indexed="63"/>
      </top>
      <bottom>
        <color indexed="63"/>
      </bottom>
    </border>
    <border>
      <left style="thin"/>
      <right style="thin"/>
      <top>
        <color indexed="63"/>
      </top>
      <bottom style="medium"/>
    </border>
    <border>
      <left style="thin"/>
      <right>
        <color indexed="63"/>
      </right>
      <top>
        <color indexed="63"/>
      </top>
      <bottom style="medium"/>
    </border>
    <border>
      <left style="double"/>
      <right style="thin"/>
      <top style="medium"/>
      <bottom>
        <color indexed="63"/>
      </bottom>
    </border>
    <border diagonalUp="1" diagonalDown="1">
      <left style="thin"/>
      <right style="thin"/>
      <top style="thin"/>
      <bottom style="thin"/>
      <diagonal style="thin"/>
    </border>
    <border>
      <left style="thin">
        <color indexed="8"/>
      </left>
      <right style="thin">
        <color indexed="8"/>
      </right>
      <top style="medium">
        <color indexed="8"/>
      </top>
      <bottom style="medium">
        <color indexed="8"/>
      </bottom>
    </border>
    <border>
      <left style="thin">
        <color indexed="8"/>
      </left>
      <right>
        <color indexed="63"/>
      </right>
      <top style="medium">
        <color indexed="8"/>
      </top>
      <bottom style="medium">
        <color indexed="8"/>
      </bottom>
    </border>
    <border>
      <left style="thin"/>
      <right style="thin"/>
      <top style="medium"/>
      <bottom style="medium"/>
    </border>
    <border>
      <left style="thin"/>
      <right>
        <color indexed="63"/>
      </right>
      <top style="medium"/>
      <bottom style="medium"/>
    </border>
    <border diagonalUp="1" diagonalDown="1">
      <left style="thin"/>
      <right style="thin"/>
      <top style="medium"/>
      <bottom style="medium"/>
      <diagonal style="thin"/>
    </border>
    <border>
      <left>
        <color indexed="63"/>
      </left>
      <right>
        <color indexed="63"/>
      </right>
      <top style="medium"/>
      <bottom style="medium"/>
    </border>
    <border diagonalUp="1" diagonalDown="1">
      <left style="thin"/>
      <right style="thin"/>
      <top>
        <color indexed="63"/>
      </top>
      <bottom style="medium"/>
      <diagonal style="thin"/>
    </border>
    <border>
      <left>
        <color indexed="63"/>
      </left>
      <right>
        <color indexed="63"/>
      </right>
      <top>
        <color indexed="63"/>
      </top>
      <bottom style="medium"/>
    </border>
    <border>
      <left style="double"/>
      <right style="thin"/>
      <top>
        <color indexed="63"/>
      </top>
      <bottom style="medium"/>
    </border>
    <border>
      <left style="double"/>
      <right style="thin"/>
      <top>
        <color indexed="63"/>
      </top>
      <bottom style="thin"/>
    </border>
    <border>
      <left style="double"/>
      <right style="thin"/>
      <top style="thin"/>
      <bottom style="thin"/>
    </border>
    <border>
      <left style="double"/>
      <right style="thin"/>
      <top style="thin"/>
      <bottom>
        <color indexed="63"/>
      </bottom>
    </border>
    <border>
      <left style="double"/>
      <right style="thin"/>
      <top style="thin"/>
      <bottom style="medium"/>
    </border>
    <border>
      <left style="double"/>
      <right style="thin"/>
      <top style="medium">
        <color indexed="8"/>
      </top>
      <bottom style="medium">
        <color indexed="8"/>
      </bottom>
    </border>
    <border>
      <left style="double"/>
      <right style="thin"/>
      <top style="medium">
        <color indexed="8"/>
      </top>
      <bottom style="thin">
        <color indexed="8"/>
      </bottom>
    </border>
    <border>
      <left style="double"/>
      <right style="thin"/>
      <top style="thin">
        <color indexed="8"/>
      </top>
      <bottom style="thin">
        <color indexed="8"/>
      </bottom>
    </border>
    <border>
      <left style="double"/>
      <right style="thin"/>
      <top style="thin">
        <color indexed="8"/>
      </top>
      <bottom>
        <color indexed="63"/>
      </bottom>
    </border>
    <border>
      <left style="double"/>
      <right style="thin"/>
      <top style="medium"/>
      <bottom style="medium"/>
    </border>
    <border>
      <left style="thin"/>
      <right style="thin"/>
      <top style="double"/>
      <bottom style="thin"/>
    </border>
    <border>
      <left style="thin"/>
      <right style="thin"/>
      <top style="thin"/>
      <bottom style="double"/>
    </border>
    <border>
      <left>
        <color indexed="63"/>
      </left>
      <right>
        <color indexed="63"/>
      </right>
      <top style="double"/>
      <bottom>
        <color indexed="63"/>
      </bottom>
    </border>
    <border>
      <left>
        <color indexed="63"/>
      </left>
      <right>
        <color indexed="63"/>
      </right>
      <top>
        <color indexed="63"/>
      </top>
      <bottom style="double"/>
    </border>
    <border>
      <left style="double"/>
      <right style="thin"/>
      <top>
        <color indexed="63"/>
      </top>
      <bottom>
        <color indexed="63"/>
      </bottom>
    </border>
    <border>
      <left style="thin">
        <color indexed="8"/>
      </left>
      <right style="thin">
        <color indexed="8"/>
      </right>
      <top style="thin">
        <color indexed="8"/>
      </top>
      <bottom>
        <color indexed="63"/>
      </bottom>
    </border>
    <border>
      <left style="thin"/>
      <right style="thin"/>
      <top style="double"/>
      <bottom style="double"/>
    </border>
    <border>
      <left style="thin">
        <color indexed="8"/>
      </left>
      <right style="thin">
        <color indexed="8"/>
      </right>
      <top>
        <color indexed="63"/>
      </top>
      <bottom style="thin">
        <color indexed="8"/>
      </bottom>
    </border>
    <border>
      <left>
        <color indexed="63"/>
      </left>
      <right>
        <color indexed="63"/>
      </right>
      <top style="thin">
        <color indexed="8"/>
      </top>
      <bottom style="thin"/>
    </border>
    <border>
      <left style="thin">
        <color indexed="8"/>
      </left>
      <right style="thin">
        <color indexed="8"/>
      </right>
      <top style="thin">
        <color indexed="8"/>
      </top>
      <bottom style="thin"/>
    </border>
    <border>
      <left style="double"/>
      <right style="thin"/>
      <top style="thin">
        <color indexed="8"/>
      </top>
      <bottom style="thin"/>
    </border>
    <border>
      <left style="thin">
        <color indexed="8"/>
      </left>
      <right>
        <color indexed="63"/>
      </right>
      <top>
        <color indexed="63"/>
      </top>
      <bottom style="thin">
        <color indexed="8"/>
      </bottom>
    </border>
    <border>
      <left style="thin"/>
      <right style="thin"/>
      <top style="double"/>
      <bottom>
        <color indexed="63"/>
      </bottom>
    </border>
    <border>
      <left style="thin"/>
      <right style="thin"/>
      <top style="medium"/>
      <bottom style="thin"/>
    </border>
    <border>
      <left style="thin"/>
      <right style="thin"/>
      <top>
        <color indexed="63"/>
      </top>
      <bottom style="double"/>
    </border>
    <border>
      <left style="thin"/>
      <right style="double"/>
      <top>
        <color indexed="63"/>
      </top>
      <bottom style="medium"/>
    </border>
    <border>
      <left style="thin"/>
      <right style="double"/>
      <top>
        <color indexed="63"/>
      </top>
      <bottom style="thin"/>
    </border>
    <border>
      <left style="thin"/>
      <right style="double"/>
      <top style="thin"/>
      <bottom style="thin"/>
    </border>
    <border>
      <left style="thin"/>
      <right style="double"/>
      <top style="medium"/>
      <bottom style="medium"/>
    </border>
    <border>
      <left style="thin"/>
      <right style="double"/>
      <top style="thin"/>
      <bottom>
        <color indexed="63"/>
      </bottom>
    </border>
    <border>
      <left style="thin"/>
      <right style="double"/>
      <top style="double"/>
      <bottom style="double"/>
    </border>
    <border diagonalUp="1" diagonalDown="1">
      <left style="thin"/>
      <right style="thin"/>
      <top>
        <color indexed="63"/>
      </top>
      <bottom style="thin"/>
      <diagonal style="thin"/>
    </border>
    <border>
      <left style="thin"/>
      <right>
        <color indexed="63"/>
      </right>
      <top style="thin"/>
      <bottom style="medium"/>
    </border>
    <border>
      <left>
        <color indexed="63"/>
      </left>
      <right>
        <color indexed="63"/>
      </right>
      <top style="thin"/>
      <bottom>
        <color indexed="63"/>
      </bottom>
    </border>
    <border>
      <left>
        <color indexed="63"/>
      </left>
      <right>
        <color indexed="63"/>
      </right>
      <top>
        <color indexed="63"/>
      </top>
      <bottom style="thin">
        <color indexed="8"/>
      </bottom>
    </border>
    <border>
      <left style="thin"/>
      <right style="thin"/>
      <top>
        <color indexed="63"/>
      </top>
      <bottom style="thin">
        <color indexed="8"/>
      </bottom>
    </border>
    <border>
      <left>
        <color indexed="63"/>
      </left>
      <right>
        <color indexed="63"/>
      </right>
      <top>
        <color indexed="63"/>
      </top>
      <bottom style="thin"/>
    </border>
    <border>
      <left style="double"/>
      <right style="thin"/>
      <top style="double"/>
      <bottom>
        <color indexed="63"/>
      </bottom>
    </border>
    <border>
      <left style="double"/>
      <right style="thin"/>
      <top>
        <color indexed="63"/>
      </top>
      <bottom style="double"/>
    </border>
    <border>
      <left style="thin"/>
      <right style="double"/>
      <top style="double"/>
      <bottom>
        <color indexed="63"/>
      </bottom>
    </border>
    <border>
      <left style="thin"/>
      <right style="double"/>
      <top>
        <color indexed="63"/>
      </top>
      <bottom style="double"/>
    </border>
    <border>
      <left style="double"/>
      <right>
        <color indexed="63"/>
      </right>
      <top style="thin"/>
      <bottom>
        <color indexed="63"/>
      </bottom>
    </border>
    <border>
      <left style="double"/>
      <right>
        <color indexed="63"/>
      </right>
      <top>
        <color indexed="63"/>
      </top>
      <bottom style="thin">
        <color indexed="8"/>
      </bottom>
    </border>
    <border>
      <left style="double"/>
      <right style="thin">
        <color indexed="8"/>
      </right>
      <top style="thin">
        <color indexed="8"/>
      </top>
      <bottom>
        <color indexed="63"/>
      </bottom>
    </border>
    <border>
      <left style="double"/>
      <right style="thin">
        <color indexed="8"/>
      </right>
      <top>
        <color indexed="63"/>
      </top>
      <bottom style="thin">
        <color indexed="8"/>
      </bottom>
    </border>
    <border>
      <left style="thin"/>
      <right style="double"/>
      <top>
        <color indexed="63"/>
      </top>
      <bottom>
        <color indexed="63"/>
      </bottom>
    </border>
    <border>
      <left style="double"/>
      <right style="thin"/>
      <top style="double"/>
      <bottom style="double"/>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8"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2" fillId="0" borderId="0" applyNumberFormat="0" applyFill="0" applyBorder="0" applyAlignment="0" applyProtection="0"/>
    <xf numFmtId="0" fontId="43" fillId="0" borderId="3" applyNumberFormat="0" applyFill="0" applyAlignment="0" applyProtection="0"/>
    <xf numFmtId="0" fontId="44" fillId="29" borderId="4" applyNumberFormat="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30" borderId="0" applyNumberFormat="0" applyBorder="0" applyAlignment="0" applyProtection="0"/>
    <xf numFmtId="0" fontId="1" fillId="0" borderId="0">
      <alignment/>
      <protection/>
    </xf>
    <xf numFmtId="0" fontId="2" fillId="0" borderId="0">
      <alignment/>
      <protection/>
    </xf>
    <xf numFmtId="0" fontId="49" fillId="27" borderId="1" applyNumberFormat="0" applyAlignment="0" applyProtection="0"/>
    <xf numFmtId="0" fontId="13" fillId="0" borderId="0" applyNumberFormat="0" applyFill="0" applyBorder="0" applyAlignment="0" applyProtection="0"/>
    <xf numFmtId="9" fontId="1" fillId="0" borderId="0" applyFont="0" applyFill="0" applyBorder="0" applyAlignment="0" applyProtection="0"/>
    <xf numFmtId="0" fontId="50" fillId="0" borderId="8"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1" fillId="31" borderId="9" applyNumberFormat="0" applyFont="0" applyAlignment="0" applyProtection="0"/>
    <xf numFmtId="44" fontId="1" fillId="0" borderId="0" applyFont="0" applyFill="0" applyBorder="0" applyAlignment="0" applyProtection="0"/>
    <xf numFmtId="42" fontId="1" fillId="0" borderId="0" applyFont="0" applyFill="0" applyBorder="0" applyAlignment="0" applyProtection="0"/>
    <xf numFmtId="0" fontId="54" fillId="32" borderId="0" applyNumberFormat="0" applyBorder="0" applyAlignment="0" applyProtection="0"/>
  </cellStyleXfs>
  <cellXfs count="425">
    <xf numFmtId="0" fontId="0" fillId="0" borderId="0" xfId="0" applyAlignment="1">
      <alignment/>
    </xf>
    <xf numFmtId="0" fontId="9" fillId="0" borderId="0" xfId="0" applyFont="1" applyFill="1" applyAlignment="1">
      <alignment/>
    </xf>
    <xf numFmtId="0" fontId="9" fillId="0" borderId="0" xfId="0" applyFont="1" applyFill="1" applyAlignment="1">
      <alignment/>
    </xf>
    <xf numFmtId="0" fontId="9" fillId="0" borderId="10"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9" fillId="0" borderId="12" xfId="0" applyFont="1" applyFill="1" applyBorder="1" applyAlignment="1">
      <alignment horizontal="left" vertical="center" wrapText="1"/>
    </xf>
    <xf numFmtId="0" fontId="6" fillId="0" borderId="12" xfId="0" applyFont="1" applyFill="1" applyBorder="1" applyAlignment="1">
      <alignment horizontal="left" vertical="center" wrapText="1"/>
    </xf>
    <xf numFmtId="0" fontId="6" fillId="0" borderId="12" xfId="0" applyFont="1" applyFill="1" applyBorder="1" applyAlignment="1">
      <alignment horizontal="center" vertical="center" wrapText="1"/>
    </xf>
    <xf numFmtId="0" fontId="6" fillId="0" borderId="13" xfId="0" applyFont="1" applyFill="1" applyBorder="1" applyAlignment="1">
      <alignment horizontal="left" vertical="center" wrapText="1"/>
    </xf>
    <xf numFmtId="0" fontId="6" fillId="0" borderId="10" xfId="0" applyFont="1" applyFill="1" applyBorder="1" applyAlignment="1">
      <alignment horizontal="left" vertical="center" wrapText="1"/>
    </xf>
    <xf numFmtId="0" fontId="6" fillId="0" borderId="13" xfId="0" applyFont="1" applyFill="1" applyBorder="1" applyAlignment="1">
      <alignment horizontal="left" vertical="center"/>
    </xf>
    <xf numFmtId="49" fontId="6" fillId="0" borderId="13" xfId="0" applyNumberFormat="1" applyFont="1" applyFill="1" applyBorder="1" applyAlignment="1">
      <alignment horizontal="left" vertical="center" wrapText="1"/>
    </xf>
    <xf numFmtId="0" fontId="5" fillId="0" borderId="13"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6" fillId="0" borderId="14" xfId="0" applyFont="1" applyFill="1" applyBorder="1" applyAlignment="1">
      <alignment horizontal="left" vertical="center" wrapText="1"/>
    </xf>
    <xf numFmtId="0" fontId="6" fillId="0" borderId="13" xfId="0" applyNumberFormat="1" applyFont="1" applyFill="1" applyBorder="1" applyAlignment="1">
      <alignment horizontal="left" vertical="center" wrapText="1"/>
    </xf>
    <xf numFmtId="0" fontId="6" fillId="0" borderId="15"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6" xfId="52" applyFont="1" applyFill="1" applyBorder="1" applyAlignment="1">
      <alignment horizontal="center" vertical="center" wrapText="1"/>
      <protection/>
    </xf>
    <xf numFmtId="0" fontId="6" fillId="0" borderId="13"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17" xfId="0" applyFont="1" applyFill="1" applyBorder="1" applyAlignment="1">
      <alignment horizontal="center" vertical="center"/>
    </xf>
    <xf numFmtId="3" fontId="9" fillId="0" borderId="13" xfId="0" applyNumberFormat="1" applyFont="1" applyFill="1" applyBorder="1" applyAlignment="1">
      <alignment horizontal="left" vertical="center"/>
    </xf>
    <xf numFmtId="0" fontId="9" fillId="0" borderId="13" xfId="0" applyFont="1" applyFill="1" applyBorder="1" applyAlignment="1">
      <alignment horizontal="left" vertical="center"/>
    </xf>
    <xf numFmtId="9" fontId="9" fillId="0" borderId="13" xfId="0" applyNumberFormat="1" applyFont="1" applyFill="1" applyBorder="1" applyAlignment="1">
      <alignment horizontal="left" vertical="center" wrapText="1"/>
    </xf>
    <xf numFmtId="49" fontId="9" fillId="0" borderId="13" xfId="52" applyNumberFormat="1" applyFont="1" applyFill="1" applyBorder="1" applyAlignment="1">
      <alignment horizontal="left" vertical="center" wrapText="1"/>
      <protection/>
    </xf>
    <xf numFmtId="9" fontId="6" fillId="0" borderId="13" xfId="0" applyNumberFormat="1" applyFont="1" applyFill="1" applyBorder="1" applyAlignment="1">
      <alignment horizontal="left" vertical="center" wrapText="1"/>
    </xf>
    <xf numFmtId="0" fontId="9" fillId="0" borderId="13" xfId="52" applyFont="1" applyFill="1" applyBorder="1" applyAlignment="1">
      <alignment horizontal="left" vertical="center" wrapText="1"/>
      <protection/>
    </xf>
    <xf numFmtId="3" fontId="9" fillId="0" borderId="10" xfId="0" applyNumberFormat="1" applyFont="1" applyFill="1" applyBorder="1" applyAlignment="1">
      <alignment horizontal="left" vertical="center"/>
    </xf>
    <xf numFmtId="0" fontId="6" fillId="0" borderId="13" xfId="52" applyFont="1" applyFill="1" applyBorder="1" applyAlignment="1">
      <alignment horizontal="left" vertical="center" wrapText="1"/>
      <protection/>
    </xf>
    <xf numFmtId="173" fontId="6" fillId="0" borderId="13" xfId="0" applyNumberFormat="1" applyFont="1" applyFill="1" applyBorder="1" applyAlignment="1">
      <alignment horizontal="left" vertical="center" wrapText="1"/>
    </xf>
    <xf numFmtId="3" fontId="6" fillId="0" borderId="13" xfId="0" applyNumberFormat="1" applyFont="1" applyFill="1" applyBorder="1" applyAlignment="1">
      <alignment horizontal="left" vertical="center" wrapText="1"/>
    </xf>
    <xf numFmtId="4" fontId="9" fillId="0" borderId="13" xfId="0" applyNumberFormat="1" applyFont="1" applyFill="1" applyBorder="1" applyAlignment="1">
      <alignment horizontal="left" vertical="center"/>
    </xf>
    <xf numFmtId="4" fontId="9" fillId="0" borderId="10" xfId="0" applyNumberFormat="1" applyFont="1" applyFill="1" applyBorder="1" applyAlignment="1">
      <alignment horizontal="left" vertical="center" wrapText="1"/>
    </xf>
    <xf numFmtId="3" fontId="6" fillId="0" borderId="13" xfId="0" applyNumberFormat="1" applyFont="1" applyFill="1" applyBorder="1" applyAlignment="1">
      <alignment horizontal="left" vertical="center"/>
    </xf>
    <xf numFmtId="166" fontId="9" fillId="0" borderId="13" xfId="0" applyNumberFormat="1" applyFont="1" applyFill="1" applyBorder="1" applyAlignment="1">
      <alignment horizontal="left" vertical="center" wrapText="1"/>
    </xf>
    <xf numFmtId="49" fontId="9" fillId="0" borderId="13" xfId="0" applyNumberFormat="1" applyFont="1" applyFill="1" applyBorder="1" applyAlignment="1">
      <alignment horizontal="left" vertical="center" wrapText="1"/>
    </xf>
    <xf numFmtId="0" fontId="10" fillId="0" borderId="13" xfId="0" applyFont="1" applyFill="1" applyBorder="1" applyAlignment="1">
      <alignment horizontal="left" vertical="center" wrapText="1"/>
    </xf>
    <xf numFmtId="173" fontId="9" fillId="0" borderId="13" xfId="0" applyNumberFormat="1" applyFont="1" applyFill="1" applyBorder="1" applyAlignment="1">
      <alignment horizontal="left" vertical="center" wrapText="1"/>
    </xf>
    <xf numFmtId="1" fontId="9" fillId="0" borderId="13" xfId="0" applyNumberFormat="1" applyFont="1" applyFill="1" applyBorder="1" applyAlignment="1">
      <alignment horizontal="left" vertical="center" wrapText="1"/>
    </xf>
    <xf numFmtId="49" fontId="6" fillId="0" borderId="13" xfId="52" applyNumberFormat="1" applyFont="1" applyFill="1" applyBorder="1" applyAlignment="1">
      <alignment horizontal="left" vertical="center" wrapText="1"/>
      <protection/>
    </xf>
    <xf numFmtId="4" fontId="6" fillId="0" borderId="13" xfId="0" applyNumberFormat="1" applyFont="1" applyFill="1" applyBorder="1" applyAlignment="1">
      <alignment horizontal="left" vertical="center" wrapText="1"/>
    </xf>
    <xf numFmtId="4" fontId="6" fillId="0" borderId="10" xfId="0" applyNumberFormat="1" applyFont="1" applyFill="1" applyBorder="1" applyAlignment="1">
      <alignment horizontal="left" vertical="center" wrapText="1"/>
    </xf>
    <xf numFmtId="166" fontId="6" fillId="0" borderId="13" xfId="0" applyNumberFormat="1" applyFont="1" applyFill="1" applyBorder="1" applyAlignment="1">
      <alignment horizontal="left" vertical="center" wrapText="1"/>
    </xf>
    <xf numFmtId="9" fontId="5" fillId="0" borderId="13" xfId="0" applyNumberFormat="1" applyFont="1" applyFill="1" applyBorder="1" applyAlignment="1">
      <alignment horizontal="left" vertical="center" wrapText="1"/>
    </xf>
    <xf numFmtId="1" fontId="6" fillId="0" borderId="13" xfId="0" applyNumberFormat="1" applyFont="1" applyFill="1" applyBorder="1" applyAlignment="1">
      <alignment horizontal="left" vertical="center" wrapText="1"/>
    </xf>
    <xf numFmtId="9" fontId="14" fillId="0" borderId="13" xfId="0" applyNumberFormat="1" applyFont="1" applyFill="1" applyBorder="1" applyAlignment="1">
      <alignment horizontal="left" vertical="center" wrapText="1"/>
    </xf>
    <xf numFmtId="2" fontId="6" fillId="0" borderId="13" xfId="0" applyNumberFormat="1" applyFont="1" applyFill="1" applyBorder="1" applyAlignment="1">
      <alignment horizontal="left" vertical="center" wrapText="1"/>
    </xf>
    <xf numFmtId="49" fontId="6" fillId="0" borderId="13" xfId="56" applyNumberFormat="1" applyFont="1" applyFill="1" applyBorder="1" applyAlignment="1">
      <alignment horizontal="left" vertical="center" wrapText="1"/>
    </xf>
    <xf numFmtId="1" fontId="9" fillId="0" borderId="13" xfId="0" applyNumberFormat="1" applyFont="1" applyFill="1" applyBorder="1" applyAlignment="1">
      <alignment horizontal="left" vertical="center"/>
    </xf>
    <xf numFmtId="0" fontId="6" fillId="0" borderId="19" xfId="0" applyFont="1" applyFill="1" applyBorder="1" applyAlignment="1">
      <alignment horizontal="center" vertical="center" wrapText="1"/>
    </xf>
    <xf numFmtId="0" fontId="6" fillId="0" borderId="20" xfId="0" applyFont="1" applyFill="1" applyBorder="1" applyAlignment="1">
      <alignment horizontal="left" vertical="center" wrapText="1"/>
    </xf>
    <xf numFmtId="0" fontId="6" fillId="0" borderId="21"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12" xfId="0" applyNumberFormat="1" applyFont="1" applyFill="1" applyBorder="1" applyAlignment="1">
      <alignment horizontal="center" vertical="center" wrapText="1"/>
    </xf>
    <xf numFmtId="0" fontId="6" fillId="0" borderId="13" xfId="0" applyNumberFormat="1" applyFont="1" applyFill="1" applyBorder="1" applyAlignment="1">
      <alignment horizontal="center" vertical="center" wrapText="1"/>
    </xf>
    <xf numFmtId="0" fontId="6" fillId="0" borderId="13" xfId="0" applyFont="1" applyFill="1" applyBorder="1" applyAlignment="1">
      <alignment horizontal="center" vertical="center"/>
    </xf>
    <xf numFmtId="0" fontId="6" fillId="0" borderId="26" xfId="0" applyFont="1" applyFill="1" applyBorder="1" applyAlignment="1">
      <alignment horizontal="center" vertical="center" wrapText="1"/>
    </xf>
    <xf numFmtId="0" fontId="6" fillId="0" borderId="0" xfId="0" applyFont="1" applyFill="1" applyBorder="1" applyAlignment="1">
      <alignment horizontal="center" vertical="center" wrapText="1"/>
    </xf>
    <xf numFmtId="49" fontId="6" fillId="0" borderId="13" xfId="0" applyNumberFormat="1"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12" xfId="0" applyFont="1" applyFill="1" applyBorder="1" applyAlignment="1">
      <alignment horizontal="center" vertical="center" wrapText="1"/>
    </xf>
    <xf numFmtId="49" fontId="6" fillId="0" borderId="10" xfId="0" applyNumberFormat="1" applyFont="1" applyFill="1" applyBorder="1" applyAlignment="1">
      <alignment horizontal="center" vertical="center" wrapText="1"/>
    </xf>
    <xf numFmtId="0" fontId="6" fillId="0" borderId="0" xfId="0" applyFont="1" applyFill="1" applyAlignment="1">
      <alignment horizontal="center" vertical="center"/>
    </xf>
    <xf numFmtId="0" fontId="5" fillId="0" borderId="25" xfId="0" applyFont="1" applyFill="1" applyBorder="1" applyAlignment="1">
      <alignment horizontal="center" vertical="center" wrapText="1"/>
    </xf>
    <xf numFmtId="3" fontId="6" fillId="0" borderId="13" xfId="0" applyNumberFormat="1" applyFont="1" applyFill="1" applyBorder="1" applyAlignment="1">
      <alignment horizontal="center" vertical="center" wrapText="1"/>
    </xf>
    <xf numFmtId="0" fontId="6" fillId="0" borderId="12" xfId="0" applyFont="1" applyFill="1" applyBorder="1" applyAlignment="1">
      <alignment horizontal="left" vertical="center"/>
    </xf>
    <xf numFmtId="0" fontId="10" fillId="0" borderId="10" xfId="0" applyFont="1" applyFill="1" applyBorder="1" applyAlignment="1">
      <alignment horizontal="left" vertical="center" wrapText="1"/>
    </xf>
    <xf numFmtId="0" fontId="9" fillId="0" borderId="27" xfId="52" applyFont="1" applyFill="1" applyBorder="1" applyAlignment="1">
      <alignment horizontal="left" vertical="center" wrapText="1"/>
      <protection/>
    </xf>
    <xf numFmtId="0" fontId="9" fillId="0" borderId="27" xfId="0" applyFont="1" applyFill="1" applyBorder="1" applyAlignment="1">
      <alignment/>
    </xf>
    <xf numFmtId="0" fontId="9" fillId="0" borderId="13" xfId="0" applyFont="1" applyFill="1" applyBorder="1" applyAlignment="1">
      <alignment/>
    </xf>
    <xf numFmtId="0" fontId="9" fillId="0" borderId="13" xfId="0" applyFont="1" applyFill="1" applyBorder="1" applyAlignment="1">
      <alignment/>
    </xf>
    <xf numFmtId="0" fontId="9" fillId="0" borderId="13" xfId="0" applyFont="1" applyFill="1" applyBorder="1" applyAlignment="1">
      <alignment vertical="center"/>
    </xf>
    <xf numFmtId="0" fontId="9" fillId="0" borderId="0" xfId="0" applyFont="1" applyFill="1" applyBorder="1" applyAlignment="1">
      <alignment/>
    </xf>
    <xf numFmtId="0" fontId="9" fillId="0" borderId="0" xfId="0" applyFont="1" applyFill="1" applyBorder="1" applyAlignment="1">
      <alignment vertical="center"/>
    </xf>
    <xf numFmtId="0" fontId="9" fillId="0" borderId="10" xfId="0" applyFont="1" applyFill="1" applyBorder="1" applyAlignment="1">
      <alignment/>
    </xf>
    <xf numFmtId="0" fontId="6" fillId="0" borderId="0" xfId="0" applyFont="1" applyFill="1" applyAlignment="1">
      <alignment/>
    </xf>
    <xf numFmtId="0" fontId="6" fillId="0" borderId="0" xfId="0" applyFont="1" applyFill="1" applyAlignment="1">
      <alignment/>
    </xf>
    <xf numFmtId="0" fontId="6" fillId="0" borderId="0" xfId="0" applyFont="1" applyFill="1" applyBorder="1" applyAlignment="1">
      <alignment/>
    </xf>
    <xf numFmtId="0" fontId="9" fillId="0" borderId="0" xfId="0" applyFont="1" applyFill="1" applyAlignment="1">
      <alignment horizontal="center" wrapText="1"/>
    </xf>
    <xf numFmtId="0" fontId="9" fillId="0" borderId="0" xfId="0" applyFont="1" applyFill="1" applyAlignment="1">
      <alignment horizontal="center" vertical="center" wrapText="1"/>
    </xf>
    <xf numFmtId="0" fontId="10" fillId="0" borderId="0" xfId="0" applyFont="1" applyFill="1" applyAlignment="1">
      <alignment horizontal="center" wrapText="1"/>
    </xf>
    <xf numFmtId="0" fontId="10" fillId="0" borderId="0" xfId="0" applyFont="1" applyFill="1" applyAlignment="1">
      <alignment horizontal="center" vertical="center" wrapText="1"/>
    </xf>
    <xf numFmtId="0" fontId="9" fillId="0" borderId="0" xfId="0" applyFont="1" applyFill="1" applyBorder="1" applyAlignment="1">
      <alignment/>
    </xf>
    <xf numFmtId="0" fontId="6" fillId="0" borderId="0" xfId="0" applyFont="1" applyFill="1" applyAlignment="1">
      <alignment horizontal="left" vertical="center"/>
    </xf>
    <xf numFmtId="0" fontId="6" fillId="0" borderId="0" xfId="0" applyFont="1" applyFill="1" applyAlignment="1">
      <alignment horizontal="left"/>
    </xf>
    <xf numFmtId="4" fontId="6" fillId="0" borderId="13" xfId="0" applyNumberFormat="1" applyFont="1" applyFill="1" applyBorder="1" applyAlignment="1">
      <alignment horizontal="left" vertical="center"/>
    </xf>
    <xf numFmtId="0" fontId="6" fillId="0" borderId="0" xfId="0" applyFont="1" applyFill="1" applyBorder="1" applyAlignment="1">
      <alignment horizontal="left" vertical="center"/>
    </xf>
    <xf numFmtId="0" fontId="6" fillId="0" borderId="0" xfId="0" applyFont="1" applyFill="1" applyBorder="1" applyAlignment="1">
      <alignment horizontal="left" vertical="center" wrapText="1"/>
    </xf>
    <xf numFmtId="0" fontId="6" fillId="0" borderId="0" xfId="0" applyFont="1" applyFill="1" applyBorder="1" applyAlignment="1">
      <alignment horizontal="left" wrapText="1"/>
    </xf>
    <xf numFmtId="0" fontId="9"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13" xfId="0" applyFont="1" applyFill="1" applyBorder="1" applyAlignment="1">
      <alignment/>
    </xf>
    <xf numFmtId="0" fontId="15" fillId="0" borderId="13" xfId="0" applyFont="1" applyFill="1" applyBorder="1" applyAlignment="1">
      <alignment/>
    </xf>
    <xf numFmtId="4" fontId="6" fillId="0" borderId="0" xfId="0" applyNumberFormat="1" applyFont="1" applyFill="1" applyBorder="1" applyAlignment="1">
      <alignment horizontal="left" vertical="center"/>
    </xf>
    <xf numFmtId="0" fontId="9" fillId="0" borderId="12" xfId="0" applyFont="1" applyFill="1" applyBorder="1" applyAlignment="1">
      <alignment horizontal="left" vertical="center"/>
    </xf>
    <xf numFmtId="4" fontId="6" fillId="0" borderId="12" xfId="0" applyNumberFormat="1" applyFont="1" applyFill="1" applyBorder="1" applyAlignment="1">
      <alignment horizontal="left" vertical="center"/>
    </xf>
    <xf numFmtId="0" fontId="6" fillId="0" borderId="14" xfId="0" applyFont="1" applyFill="1" applyBorder="1" applyAlignment="1">
      <alignment vertical="center" wrapText="1"/>
    </xf>
    <xf numFmtId="0" fontId="6" fillId="0" borderId="28"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10" fillId="0" borderId="13" xfId="0" applyNumberFormat="1" applyFont="1" applyFill="1" applyBorder="1" applyAlignment="1">
      <alignment horizontal="left" vertical="center"/>
    </xf>
    <xf numFmtId="0" fontId="5" fillId="0" borderId="10" xfId="0" applyFont="1" applyFill="1" applyBorder="1" applyAlignment="1">
      <alignment horizontal="left" vertical="center" wrapText="1"/>
    </xf>
    <xf numFmtId="16" fontId="6" fillId="0" borderId="14" xfId="0" applyNumberFormat="1" applyFont="1" applyFill="1" applyBorder="1" applyAlignment="1">
      <alignment horizontal="left" vertical="center" wrapText="1"/>
    </xf>
    <xf numFmtId="9" fontId="9" fillId="0" borderId="13" xfId="0" applyNumberFormat="1" applyFont="1" applyFill="1" applyBorder="1" applyAlignment="1">
      <alignment horizontal="left" vertical="center"/>
    </xf>
    <xf numFmtId="9" fontId="9" fillId="0" borderId="13" xfId="0" applyNumberFormat="1" applyFont="1" applyFill="1" applyBorder="1" applyAlignment="1">
      <alignment horizontal="left" vertical="center" wrapText="1"/>
    </xf>
    <xf numFmtId="0" fontId="9" fillId="0" borderId="13" xfId="0" applyFont="1" applyFill="1" applyBorder="1" applyAlignment="1">
      <alignment horizontal="left" vertical="center" wrapText="1"/>
    </xf>
    <xf numFmtId="0" fontId="6" fillId="0" borderId="12" xfId="0" applyFont="1" applyFill="1" applyBorder="1" applyAlignment="1">
      <alignment horizontal="center" vertical="center"/>
    </xf>
    <xf numFmtId="3" fontId="6" fillId="0" borderId="13" xfId="56" applyNumberFormat="1" applyFont="1" applyFill="1" applyBorder="1" applyAlignment="1">
      <alignment horizontal="left" vertical="center" wrapText="1"/>
    </xf>
    <xf numFmtId="4" fontId="16" fillId="0" borderId="0" xfId="0" applyNumberFormat="1" applyFont="1" applyFill="1" applyBorder="1" applyAlignment="1">
      <alignment horizontal="left" vertical="center"/>
    </xf>
    <xf numFmtId="0" fontId="9" fillId="0" borderId="13" xfId="0" applyNumberFormat="1" applyFont="1" applyFill="1" applyBorder="1" applyAlignment="1">
      <alignment horizontal="left" vertical="center"/>
    </xf>
    <xf numFmtId="0" fontId="16" fillId="0" borderId="0" xfId="0" applyFont="1" applyFill="1" applyBorder="1" applyAlignment="1">
      <alignment vertical="center"/>
    </xf>
    <xf numFmtId="3" fontId="5" fillId="0" borderId="0" xfId="0" applyNumberFormat="1" applyFont="1" applyFill="1" applyBorder="1" applyAlignment="1">
      <alignment horizontal="left" vertical="center"/>
    </xf>
    <xf numFmtId="0" fontId="6" fillId="0" borderId="0" xfId="0" applyFont="1" applyFill="1" applyBorder="1" applyAlignment="1">
      <alignment horizontal="left"/>
    </xf>
    <xf numFmtId="3" fontId="6" fillId="0" borderId="0" xfId="0" applyNumberFormat="1" applyFont="1" applyFill="1" applyBorder="1" applyAlignment="1">
      <alignment horizontal="left" vertical="center"/>
    </xf>
    <xf numFmtId="0" fontId="5" fillId="0" borderId="13" xfId="0" applyFont="1" applyFill="1" applyBorder="1" applyAlignment="1">
      <alignment horizontal="left" vertical="center"/>
    </xf>
    <xf numFmtId="0" fontId="15" fillId="0" borderId="13" xfId="0" applyFont="1" applyFill="1" applyBorder="1" applyAlignment="1">
      <alignment horizontal="left" vertical="center"/>
    </xf>
    <xf numFmtId="3" fontId="9" fillId="0" borderId="0" xfId="0" applyNumberFormat="1" applyFont="1" applyFill="1" applyAlignment="1">
      <alignment/>
    </xf>
    <xf numFmtId="3" fontId="5" fillId="33" borderId="13" xfId="0" applyNumberFormat="1" applyFont="1" applyFill="1" applyBorder="1" applyAlignment="1">
      <alignment horizontal="left" vertical="center"/>
    </xf>
    <xf numFmtId="0" fontId="16" fillId="0" borderId="0" xfId="0" applyFont="1" applyFill="1" applyBorder="1" applyAlignment="1">
      <alignment horizontal="center" vertical="center"/>
    </xf>
    <xf numFmtId="0" fontId="6"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5" fillId="34" borderId="30" xfId="0" applyFont="1" applyFill="1" applyBorder="1" applyAlignment="1">
      <alignment horizontal="center" vertical="center" wrapText="1"/>
    </xf>
    <xf numFmtId="0" fontId="5" fillId="34" borderId="31"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5" fillId="34" borderId="33" xfId="0" applyFont="1" applyFill="1" applyBorder="1" applyAlignment="1">
      <alignment horizontal="left" vertical="center" wrapText="1"/>
    </xf>
    <xf numFmtId="0" fontId="9" fillId="34" borderId="0" xfId="0" applyFont="1" applyFill="1" applyAlignment="1">
      <alignment/>
    </xf>
    <xf numFmtId="0" fontId="9" fillId="34" borderId="0" xfId="0" applyFont="1" applyFill="1" applyAlignment="1">
      <alignment/>
    </xf>
    <xf numFmtId="0" fontId="5" fillId="34" borderId="34" xfId="0" applyFont="1" applyFill="1" applyBorder="1" applyAlignment="1">
      <alignment horizontal="center" vertical="center" wrapText="1"/>
    </xf>
    <xf numFmtId="0" fontId="5" fillId="34" borderId="35" xfId="0" applyFont="1" applyFill="1" applyBorder="1" applyAlignment="1">
      <alignment horizontal="center" vertical="center" wrapText="1"/>
    </xf>
    <xf numFmtId="0" fontId="5" fillId="34" borderId="36" xfId="0" applyFont="1" applyFill="1" applyBorder="1" applyAlignment="1">
      <alignment horizontal="center" vertical="center" wrapText="1"/>
    </xf>
    <xf numFmtId="49" fontId="5" fillId="34" borderId="36" xfId="53" applyNumberFormat="1" applyFont="1" applyFill="1" applyBorder="1" applyAlignment="1">
      <alignment horizontal="center" vertical="center" wrapText="1"/>
      <protection/>
    </xf>
    <xf numFmtId="0" fontId="5" fillId="34" borderId="37" xfId="0" applyFont="1" applyFill="1" applyBorder="1" applyAlignment="1">
      <alignment horizontal="center" vertical="center" wrapText="1"/>
    </xf>
    <xf numFmtId="0" fontId="15" fillId="34" borderId="0" xfId="0" applyFont="1" applyFill="1" applyAlignment="1">
      <alignment/>
    </xf>
    <xf numFmtId="0" fontId="15" fillId="34" borderId="0" xfId="0" applyFont="1" applyFill="1" applyAlignment="1">
      <alignment/>
    </xf>
    <xf numFmtId="0" fontId="5" fillId="34" borderId="36" xfId="0" applyNumberFormat="1" applyFont="1" applyFill="1" applyBorder="1" applyAlignment="1">
      <alignment horizontal="center" vertical="center" wrapText="1"/>
    </xf>
    <xf numFmtId="0" fontId="5" fillId="34" borderId="36" xfId="0" applyFont="1" applyFill="1" applyBorder="1" applyAlignment="1">
      <alignment horizontal="center" vertical="center"/>
    </xf>
    <xf numFmtId="0" fontId="5" fillId="34" borderId="37" xfId="0" applyFont="1" applyFill="1" applyBorder="1" applyAlignment="1">
      <alignment horizontal="center" vertical="center"/>
    </xf>
    <xf numFmtId="49" fontId="6" fillId="0" borderId="12" xfId="0" applyNumberFormat="1" applyFont="1" applyFill="1" applyBorder="1" applyAlignment="1">
      <alignment horizontal="left" vertical="center" wrapText="1"/>
    </xf>
    <xf numFmtId="0" fontId="5" fillId="34" borderId="38" xfId="0" applyFont="1" applyFill="1" applyBorder="1" applyAlignment="1">
      <alignment horizontal="left" vertical="center" wrapText="1"/>
    </xf>
    <xf numFmtId="0" fontId="15" fillId="34" borderId="39" xfId="0" applyFont="1" applyFill="1" applyBorder="1" applyAlignment="1">
      <alignment/>
    </xf>
    <xf numFmtId="0" fontId="15" fillId="34" borderId="39" xfId="0" applyFont="1" applyFill="1" applyBorder="1" applyAlignment="1">
      <alignment/>
    </xf>
    <xf numFmtId="173" fontId="6" fillId="0" borderId="10" xfId="0" applyNumberFormat="1" applyFont="1" applyFill="1" applyBorder="1" applyAlignment="1">
      <alignment horizontal="left" vertical="center" wrapText="1"/>
    </xf>
    <xf numFmtId="0" fontId="6" fillId="0" borderId="10" xfId="0" applyFont="1" applyFill="1" applyBorder="1" applyAlignment="1">
      <alignment/>
    </xf>
    <xf numFmtId="0" fontId="6" fillId="0" borderId="10" xfId="0" applyFont="1" applyFill="1" applyBorder="1" applyAlignment="1">
      <alignment/>
    </xf>
    <xf numFmtId="0" fontId="9" fillId="0" borderId="12" xfId="0" applyFont="1" applyFill="1" applyBorder="1" applyAlignment="1">
      <alignment horizontal="left" vertical="center" wrapText="1" shrinkToFit="1"/>
    </xf>
    <xf numFmtId="0" fontId="5" fillId="34" borderId="40" xfId="0" applyFont="1" applyFill="1" applyBorder="1" applyAlignment="1">
      <alignment horizontal="left" vertical="center" wrapText="1"/>
    </xf>
    <xf numFmtId="0" fontId="15" fillId="34" borderId="41" xfId="0" applyFont="1" applyFill="1" applyBorder="1" applyAlignment="1">
      <alignment/>
    </xf>
    <xf numFmtId="0" fontId="15" fillId="34" borderId="41" xfId="0" applyFont="1" applyFill="1" applyBorder="1" applyAlignment="1">
      <alignment/>
    </xf>
    <xf numFmtId="0" fontId="5" fillId="34" borderId="42" xfId="0" applyFont="1" applyFill="1" applyBorder="1" applyAlignment="1">
      <alignment horizontal="center" vertical="center" wrapText="1"/>
    </xf>
    <xf numFmtId="0" fontId="6" fillId="0" borderId="43" xfId="0" applyFont="1" applyFill="1" applyBorder="1" applyAlignment="1">
      <alignment horizontal="center" vertical="center" wrapText="1"/>
    </xf>
    <xf numFmtId="0" fontId="6" fillId="0" borderId="44" xfId="0" applyFont="1" applyFill="1" applyBorder="1" applyAlignment="1">
      <alignment horizontal="center" vertical="center" wrapText="1"/>
    </xf>
    <xf numFmtId="0" fontId="6" fillId="0" borderId="45" xfId="0" applyFont="1" applyFill="1" applyBorder="1" applyAlignment="1">
      <alignment horizontal="center" vertical="center" wrapText="1"/>
    </xf>
    <xf numFmtId="0" fontId="6" fillId="0" borderId="46" xfId="0" applyFont="1" applyFill="1" applyBorder="1" applyAlignment="1">
      <alignment horizontal="center" vertical="center" wrapText="1"/>
    </xf>
    <xf numFmtId="0" fontId="5" fillId="34" borderId="47" xfId="0" applyFont="1" applyFill="1" applyBorder="1" applyAlignment="1">
      <alignment horizontal="center" vertical="center" wrapText="1"/>
    </xf>
    <xf numFmtId="0" fontId="6" fillId="0" borderId="48" xfId="0" applyFont="1" applyFill="1" applyBorder="1" applyAlignment="1">
      <alignment horizontal="center" vertical="center" wrapText="1"/>
    </xf>
    <xf numFmtId="0" fontId="6" fillId="0" borderId="49" xfId="0" applyFont="1" applyFill="1" applyBorder="1" applyAlignment="1">
      <alignment horizontal="center" vertical="center" wrapText="1"/>
    </xf>
    <xf numFmtId="0" fontId="6" fillId="0" borderId="50" xfId="0" applyFont="1" applyFill="1" applyBorder="1" applyAlignment="1">
      <alignment horizontal="center" vertical="center" wrapText="1"/>
    </xf>
    <xf numFmtId="0" fontId="5" fillId="34" borderId="51" xfId="0" applyFont="1" applyFill="1" applyBorder="1" applyAlignment="1">
      <alignment horizontal="center" vertical="center" wrapText="1"/>
    </xf>
    <xf numFmtId="0" fontId="6" fillId="34" borderId="51" xfId="0" applyFont="1" applyFill="1" applyBorder="1" applyAlignment="1">
      <alignment horizontal="center" vertical="center" wrapText="1"/>
    </xf>
    <xf numFmtId="0" fontId="6" fillId="0" borderId="44" xfId="0" applyFont="1" applyFill="1" applyBorder="1" applyAlignment="1">
      <alignment horizontal="center" vertical="center"/>
    </xf>
    <xf numFmtId="49" fontId="6" fillId="0" borderId="44" xfId="0" applyNumberFormat="1" applyFont="1" applyFill="1" applyBorder="1" applyAlignment="1">
      <alignment horizontal="center" vertical="center" wrapText="1"/>
    </xf>
    <xf numFmtId="0" fontId="5" fillId="34" borderId="51" xfId="0" applyFont="1" applyFill="1" applyBorder="1" applyAlignment="1">
      <alignment horizontal="center" vertical="center"/>
    </xf>
    <xf numFmtId="0" fontId="5" fillId="35" borderId="52" xfId="0" applyFont="1" applyFill="1" applyBorder="1" applyAlignment="1">
      <alignment horizontal="center" vertical="center" wrapText="1"/>
    </xf>
    <xf numFmtId="0" fontId="15" fillId="35" borderId="52" xfId="0" applyFont="1" applyFill="1" applyBorder="1" applyAlignment="1">
      <alignment horizontal="center" vertical="center" wrapText="1"/>
    </xf>
    <xf numFmtId="4" fontId="5" fillId="35" borderId="52" xfId="0" applyNumberFormat="1" applyFont="1" applyFill="1" applyBorder="1" applyAlignment="1">
      <alignment horizontal="center" vertical="center" wrapText="1"/>
    </xf>
    <xf numFmtId="0" fontId="15" fillId="35" borderId="53" xfId="0" applyFont="1" applyFill="1" applyBorder="1" applyAlignment="1">
      <alignment horizontal="center" vertical="center"/>
    </xf>
    <xf numFmtId="0" fontId="15" fillId="35" borderId="53" xfId="0" applyNumberFormat="1" applyFont="1" applyFill="1" applyBorder="1" applyAlignment="1">
      <alignment horizontal="center" vertical="center"/>
    </xf>
    <xf numFmtId="0" fontId="15" fillId="35" borderId="54" xfId="0" applyFont="1" applyFill="1" applyBorder="1" applyAlignment="1">
      <alignment horizontal="center" vertical="center"/>
    </xf>
    <xf numFmtId="0" fontId="15" fillId="35" borderId="55" xfId="0" applyFont="1" applyFill="1" applyBorder="1" applyAlignment="1">
      <alignment horizontal="center" vertical="center"/>
    </xf>
    <xf numFmtId="0" fontId="9" fillId="0" borderId="56" xfId="0" applyNumberFormat="1" applyFont="1" applyFill="1" applyBorder="1" applyAlignment="1">
      <alignment horizontal="center" vertical="center" wrapText="1"/>
    </xf>
    <xf numFmtId="0" fontId="9" fillId="0" borderId="11" xfId="0" applyNumberFormat="1" applyFont="1" applyFill="1" applyBorder="1" applyAlignment="1">
      <alignment horizontal="center" vertical="center" wrapText="1"/>
    </xf>
    <xf numFmtId="0" fontId="9" fillId="0" borderId="10" xfId="0" applyNumberFormat="1" applyFont="1" applyFill="1" applyBorder="1" applyAlignment="1">
      <alignment horizontal="center" vertical="center" wrapText="1"/>
    </xf>
    <xf numFmtId="3" fontId="6" fillId="0" borderId="13" xfId="0" applyNumberFormat="1" applyFont="1" applyFill="1" applyBorder="1" applyAlignment="1">
      <alignment horizontal="right" vertical="center"/>
    </xf>
    <xf numFmtId="3" fontId="9" fillId="0" borderId="13" xfId="0" applyNumberFormat="1" applyFont="1" applyFill="1" applyBorder="1" applyAlignment="1">
      <alignment horizontal="right" vertical="center" wrapText="1"/>
    </xf>
    <xf numFmtId="3" fontId="9" fillId="0" borderId="13" xfId="0" applyNumberFormat="1" applyFont="1" applyFill="1" applyBorder="1" applyAlignment="1">
      <alignment horizontal="right" vertical="center"/>
    </xf>
    <xf numFmtId="0" fontId="6" fillId="0" borderId="57" xfId="0" applyFont="1" applyFill="1" applyBorder="1" applyAlignment="1">
      <alignment horizontal="left" vertical="center" wrapText="1"/>
    </xf>
    <xf numFmtId="0" fontId="9" fillId="0" borderId="57" xfId="0" applyFont="1" applyFill="1" applyBorder="1" applyAlignment="1">
      <alignment horizontal="left" vertical="center" wrapText="1"/>
    </xf>
    <xf numFmtId="4" fontId="6" fillId="36" borderId="0" xfId="0" applyNumberFormat="1" applyFont="1" applyFill="1" applyBorder="1" applyAlignment="1">
      <alignment horizontal="left" vertical="center"/>
    </xf>
    <xf numFmtId="3" fontId="15" fillId="34" borderId="30" xfId="0" applyNumberFormat="1" applyFont="1" applyFill="1" applyBorder="1" applyAlignment="1">
      <alignment horizontal="right" vertical="center"/>
    </xf>
    <xf numFmtId="3" fontId="9" fillId="0" borderId="12" xfId="0" applyNumberFormat="1" applyFont="1" applyFill="1" applyBorder="1" applyAlignment="1">
      <alignment horizontal="right" vertical="center"/>
    </xf>
    <xf numFmtId="3" fontId="9" fillId="0" borderId="13" xfId="52" applyNumberFormat="1" applyFont="1" applyFill="1" applyBorder="1" applyAlignment="1">
      <alignment horizontal="right" vertical="center" wrapText="1"/>
      <protection/>
    </xf>
    <xf numFmtId="3" fontId="15" fillId="34" borderId="14" xfId="0" applyNumberFormat="1" applyFont="1" applyFill="1" applyBorder="1" applyAlignment="1">
      <alignment horizontal="right" vertical="center"/>
    </xf>
    <xf numFmtId="3" fontId="9" fillId="0" borderId="14" xfId="0" applyNumberFormat="1" applyFont="1" applyFill="1" applyBorder="1" applyAlignment="1">
      <alignment horizontal="right" vertical="center"/>
    </xf>
    <xf numFmtId="3" fontId="5" fillId="34" borderId="13" xfId="0" applyNumberFormat="1" applyFont="1" applyFill="1" applyBorder="1" applyAlignment="1">
      <alignment horizontal="right" vertical="center" wrapText="1"/>
    </xf>
    <xf numFmtId="3" fontId="6" fillId="0" borderId="13" xfId="0" applyNumberFormat="1" applyFont="1" applyFill="1" applyBorder="1" applyAlignment="1">
      <alignment horizontal="right" vertical="center" wrapText="1"/>
    </xf>
    <xf numFmtId="3" fontId="5" fillId="34" borderId="10" xfId="0" applyNumberFormat="1" applyFont="1" applyFill="1" applyBorder="1" applyAlignment="1">
      <alignment horizontal="right" vertical="center" wrapText="1"/>
    </xf>
    <xf numFmtId="3" fontId="9" fillId="0" borderId="10" xfId="0" applyNumberFormat="1" applyFont="1" applyFill="1" applyBorder="1" applyAlignment="1">
      <alignment horizontal="right" vertical="center"/>
    </xf>
    <xf numFmtId="3" fontId="6" fillId="0" borderId="10" xfId="0" applyNumberFormat="1" applyFont="1" applyFill="1" applyBorder="1" applyAlignment="1">
      <alignment horizontal="right" vertical="center" wrapText="1"/>
    </xf>
    <xf numFmtId="3" fontId="15" fillId="34" borderId="36" xfId="0" applyNumberFormat="1" applyFont="1" applyFill="1" applyBorder="1" applyAlignment="1">
      <alignment horizontal="right" vertical="center"/>
    </xf>
    <xf numFmtId="3" fontId="9" fillId="0" borderId="12" xfId="0" applyNumberFormat="1" applyFont="1" applyFill="1" applyBorder="1" applyAlignment="1">
      <alignment horizontal="right" vertical="center" wrapText="1"/>
    </xf>
    <xf numFmtId="3" fontId="15" fillId="34" borderId="13" xfId="0" applyNumberFormat="1" applyFont="1" applyFill="1" applyBorder="1" applyAlignment="1">
      <alignment horizontal="right" vertical="center"/>
    </xf>
    <xf numFmtId="3" fontId="9" fillId="0" borderId="26" xfId="52" applyNumberFormat="1" applyFont="1" applyFill="1" applyBorder="1" applyAlignment="1">
      <alignment horizontal="right" vertical="center" wrapText="1"/>
      <protection/>
    </xf>
    <xf numFmtId="3" fontId="9" fillId="0" borderId="10" xfId="0" applyNumberFormat="1" applyFont="1" applyFill="1" applyBorder="1" applyAlignment="1">
      <alignment horizontal="right" vertical="center" wrapText="1"/>
    </xf>
    <xf numFmtId="3" fontId="5" fillId="34" borderId="13" xfId="0" applyNumberFormat="1" applyFont="1" applyFill="1" applyBorder="1" applyAlignment="1">
      <alignment horizontal="right" vertical="center"/>
    </xf>
    <xf numFmtId="3" fontId="9" fillId="0" borderId="27" xfId="52" applyNumberFormat="1" applyFont="1" applyFill="1" applyBorder="1" applyAlignment="1">
      <alignment horizontal="right" vertical="center" wrapText="1"/>
      <protection/>
    </xf>
    <xf numFmtId="3" fontId="15" fillId="34" borderId="36" xfId="0" applyNumberFormat="1" applyFont="1" applyFill="1" applyBorder="1" applyAlignment="1">
      <alignment horizontal="right" vertical="center" wrapText="1"/>
    </xf>
    <xf numFmtId="3" fontId="9" fillId="0" borderId="13" xfId="0" applyNumberFormat="1" applyFont="1" applyFill="1" applyBorder="1" applyAlignment="1">
      <alignment horizontal="right" vertical="center" wrapText="1"/>
    </xf>
    <xf numFmtId="3" fontId="10" fillId="0" borderId="13" xfId="0" applyNumberFormat="1" applyFont="1" applyFill="1" applyBorder="1" applyAlignment="1">
      <alignment horizontal="right" vertical="center"/>
    </xf>
    <xf numFmtId="3" fontId="10" fillId="0" borderId="10" xfId="0" applyNumberFormat="1" applyFont="1" applyFill="1" applyBorder="1" applyAlignment="1">
      <alignment horizontal="right" vertical="center"/>
    </xf>
    <xf numFmtId="3" fontId="9" fillId="0" borderId="57" xfId="0" applyNumberFormat="1" applyFont="1" applyFill="1" applyBorder="1" applyAlignment="1">
      <alignment horizontal="right" vertical="center" wrapText="1"/>
    </xf>
    <xf numFmtId="3" fontId="9" fillId="0" borderId="13" xfId="0" applyNumberFormat="1" applyFont="1" applyFill="1" applyBorder="1" applyAlignment="1">
      <alignment horizontal="right" vertical="center"/>
    </xf>
    <xf numFmtId="3" fontId="10" fillId="0" borderId="13" xfId="0" applyNumberFormat="1" applyFont="1" applyFill="1" applyBorder="1" applyAlignment="1">
      <alignment horizontal="right" vertical="center" wrapText="1"/>
    </xf>
    <xf numFmtId="3" fontId="16" fillId="34" borderId="58" xfId="0" applyNumberFormat="1" applyFont="1" applyFill="1" applyBorder="1" applyAlignment="1">
      <alignment horizontal="right" vertical="center"/>
    </xf>
    <xf numFmtId="0" fontId="6" fillId="0" borderId="12" xfId="0" applyFont="1" applyFill="1" applyBorder="1" applyAlignment="1">
      <alignment horizontal="left" vertical="center" wrapText="1" shrinkToFit="1"/>
    </xf>
    <xf numFmtId="0" fontId="6" fillId="0" borderId="10" xfId="52" applyFont="1" applyFill="1" applyBorder="1" applyAlignment="1">
      <alignment horizontal="left" vertical="center" wrapText="1"/>
      <protection/>
    </xf>
    <xf numFmtId="3" fontId="9" fillId="0" borderId="10" xfId="52" applyNumberFormat="1" applyFont="1" applyFill="1" applyBorder="1" applyAlignment="1">
      <alignment horizontal="right" vertical="center" wrapText="1"/>
      <protection/>
    </xf>
    <xf numFmtId="3" fontId="9" fillId="0" borderId="0" xfId="0" applyNumberFormat="1" applyFont="1" applyFill="1" applyBorder="1" applyAlignment="1">
      <alignment horizontal="left" vertical="center"/>
    </xf>
    <xf numFmtId="3" fontId="9" fillId="0" borderId="12" xfId="0" applyNumberFormat="1" applyFont="1" applyFill="1" applyBorder="1" applyAlignment="1">
      <alignment vertical="center" wrapText="1"/>
    </xf>
    <xf numFmtId="0" fontId="9" fillId="0" borderId="13" xfId="0" applyFont="1" applyFill="1" applyBorder="1" applyAlignment="1">
      <alignment vertical="center" wrapText="1"/>
    </xf>
    <xf numFmtId="3" fontId="9" fillId="0" borderId="13" xfId="0" applyNumberFormat="1" applyFont="1" applyFill="1" applyBorder="1" applyAlignment="1">
      <alignment vertical="center" wrapText="1"/>
    </xf>
    <xf numFmtId="16" fontId="9" fillId="0" borderId="13" xfId="0" applyNumberFormat="1" applyFont="1" applyFill="1" applyBorder="1" applyAlignment="1">
      <alignment horizontal="left" vertical="center" wrapText="1"/>
    </xf>
    <xf numFmtId="0" fontId="9" fillId="0" borderId="13" xfId="0" applyFont="1" applyBorder="1" applyAlignment="1">
      <alignment horizontal="center" vertical="center" wrapText="1"/>
    </xf>
    <xf numFmtId="3" fontId="9" fillId="0" borderId="13" xfId="52" applyNumberFormat="1" applyFont="1" applyFill="1" applyBorder="1" applyAlignment="1">
      <alignment horizontal="left" vertical="center" wrapText="1"/>
      <protection/>
    </xf>
    <xf numFmtId="0" fontId="9" fillId="0" borderId="13" xfId="52" applyFont="1" applyFill="1" applyBorder="1" applyAlignment="1">
      <alignment horizontal="center" vertical="center" wrapText="1"/>
      <protection/>
    </xf>
    <xf numFmtId="16" fontId="6" fillId="0" borderId="13" xfId="0" applyNumberFormat="1" applyFont="1" applyFill="1" applyBorder="1" applyAlignment="1">
      <alignment horizontal="center" vertical="center" wrapText="1"/>
    </xf>
    <xf numFmtId="3" fontId="6" fillId="0" borderId="57" xfId="0" applyNumberFormat="1" applyFont="1" applyFill="1" applyBorder="1" applyAlignment="1">
      <alignment horizontal="left" vertical="center" wrapText="1"/>
    </xf>
    <xf numFmtId="0" fontId="9" fillId="0" borderId="59" xfId="0" applyFont="1" applyFill="1" applyBorder="1" applyAlignment="1">
      <alignment horizontal="left" vertical="center"/>
    </xf>
    <xf numFmtId="3" fontId="9" fillId="0" borderId="59" xfId="0" applyNumberFormat="1" applyFont="1" applyFill="1" applyBorder="1" applyAlignment="1">
      <alignment horizontal="right" vertical="center"/>
    </xf>
    <xf numFmtId="0" fontId="6" fillId="0" borderId="60" xfId="0" applyFont="1" applyFill="1" applyBorder="1" applyAlignment="1">
      <alignment horizontal="center" vertical="center" wrapText="1"/>
    </xf>
    <xf numFmtId="0" fontId="6" fillId="0" borderId="61" xfId="0" applyFont="1" applyFill="1" applyBorder="1" applyAlignment="1">
      <alignment horizontal="left" vertical="center" wrapText="1"/>
    </xf>
    <xf numFmtId="3" fontId="9" fillId="0" borderId="61" xfId="0" applyNumberFormat="1" applyFont="1" applyFill="1" applyBorder="1" applyAlignment="1">
      <alignment horizontal="right" vertical="center"/>
    </xf>
    <xf numFmtId="0" fontId="6" fillId="0" borderId="62" xfId="0" applyFont="1" applyFill="1" applyBorder="1" applyAlignment="1">
      <alignment horizontal="center" vertical="center" wrapText="1"/>
    </xf>
    <xf numFmtId="0" fontId="6" fillId="0" borderId="13" xfId="0" applyFont="1" applyFill="1" applyBorder="1" applyAlignment="1">
      <alignment horizontal="left" wrapText="1"/>
    </xf>
    <xf numFmtId="3" fontId="9" fillId="0" borderId="12" xfId="0" applyNumberFormat="1" applyFont="1" applyFill="1" applyBorder="1" applyAlignment="1">
      <alignment horizontal="left" vertical="center" wrapText="1"/>
    </xf>
    <xf numFmtId="0" fontId="6" fillId="0" borderId="44" xfId="0" applyFont="1" applyFill="1" applyBorder="1" applyAlignment="1">
      <alignment vertical="center"/>
    </xf>
    <xf numFmtId="0" fontId="6" fillId="0" borderId="13" xfId="0" applyFont="1" applyFill="1" applyBorder="1" applyAlignment="1">
      <alignment vertical="center" wrapText="1"/>
    </xf>
    <xf numFmtId="3" fontId="6" fillId="0" borderId="16" xfId="0" applyNumberFormat="1" applyFont="1" applyFill="1" applyBorder="1" applyAlignment="1">
      <alignment horizontal="right" vertical="center"/>
    </xf>
    <xf numFmtId="3" fontId="9" fillId="0" borderId="16" xfId="0" applyNumberFormat="1" applyFont="1" applyFill="1" applyBorder="1" applyAlignment="1">
      <alignment horizontal="right" vertical="center"/>
    </xf>
    <xf numFmtId="3" fontId="15" fillId="0" borderId="13" xfId="0" applyNumberFormat="1" applyFont="1" applyFill="1" applyBorder="1" applyAlignment="1">
      <alignment/>
    </xf>
    <xf numFmtId="49" fontId="9" fillId="0" borderId="13" xfId="0" applyNumberFormat="1" applyFont="1" applyFill="1" applyBorder="1" applyAlignment="1">
      <alignment horizontal="left" vertical="center"/>
    </xf>
    <xf numFmtId="49" fontId="6" fillId="0" borderId="14" xfId="0" applyNumberFormat="1" applyFont="1" applyFill="1" applyBorder="1" applyAlignment="1">
      <alignment horizontal="left" vertical="center" wrapText="1"/>
    </xf>
    <xf numFmtId="3" fontId="6" fillId="0" borderId="14" xfId="0" applyNumberFormat="1" applyFont="1" applyFill="1" applyBorder="1" applyAlignment="1">
      <alignment vertical="center" wrapText="1"/>
    </xf>
    <xf numFmtId="3" fontId="15" fillId="34" borderId="30" xfId="0" applyNumberFormat="1" applyFont="1" applyFill="1" applyBorder="1" applyAlignment="1">
      <alignment vertical="center"/>
    </xf>
    <xf numFmtId="3" fontId="9" fillId="0" borderId="12" xfId="0" applyNumberFormat="1" applyFont="1" applyFill="1" applyBorder="1" applyAlignment="1">
      <alignment vertical="center" wrapText="1" shrinkToFit="1"/>
    </xf>
    <xf numFmtId="3" fontId="9" fillId="0" borderId="13" xfId="0" applyNumberFormat="1" applyFont="1" applyFill="1" applyBorder="1" applyAlignment="1">
      <alignment vertical="center"/>
    </xf>
    <xf numFmtId="3" fontId="6" fillId="0" borderId="13" xfId="0" applyNumberFormat="1" applyFont="1" applyFill="1" applyBorder="1" applyAlignment="1">
      <alignment vertical="center" wrapText="1"/>
    </xf>
    <xf numFmtId="3" fontId="9" fillId="0" borderId="13" xfId="52" applyNumberFormat="1" applyFont="1" applyFill="1" applyBorder="1" applyAlignment="1">
      <alignment vertical="center" wrapText="1"/>
      <protection/>
    </xf>
    <xf numFmtId="3" fontId="15" fillId="34" borderId="14" xfId="0" applyNumberFormat="1" applyFont="1" applyFill="1" applyBorder="1" applyAlignment="1">
      <alignment vertical="center"/>
    </xf>
    <xf numFmtId="3" fontId="6" fillId="0" borderId="57" xfId="0" applyNumberFormat="1" applyFont="1" applyFill="1" applyBorder="1" applyAlignment="1">
      <alignment vertical="center" wrapText="1"/>
    </xf>
    <xf numFmtId="3" fontId="6" fillId="0" borderId="61" xfId="0" applyNumberFormat="1" applyFont="1" applyFill="1" applyBorder="1" applyAlignment="1">
      <alignment vertical="center" wrapText="1"/>
    </xf>
    <xf numFmtId="3" fontId="9" fillId="0" borderId="59" xfId="0" applyNumberFormat="1" applyFont="1" applyFill="1" applyBorder="1" applyAlignment="1">
      <alignment vertical="center"/>
    </xf>
    <xf numFmtId="3" fontId="5" fillId="34" borderId="13" xfId="0" applyNumberFormat="1" applyFont="1" applyFill="1" applyBorder="1" applyAlignment="1">
      <alignment vertical="center" wrapText="1"/>
    </xf>
    <xf numFmtId="3" fontId="9" fillId="0" borderId="13" xfId="0" applyNumberFormat="1" applyFont="1" applyFill="1" applyBorder="1" applyAlignment="1">
      <alignment vertical="center" wrapText="1"/>
    </xf>
    <xf numFmtId="3" fontId="5" fillId="34" borderId="10" xfId="0" applyNumberFormat="1" applyFont="1" applyFill="1" applyBorder="1" applyAlignment="1">
      <alignment vertical="center" wrapText="1"/>
    </xf>
    <xf numFmtId="3" fontId="9" fillId="0" borderId="10" xfId="52" applyNumberFormat="1" applyFont="1" applyFill="1" applyBorder="1" applyAlignment="1">
      <alignment vertical="center" wrapText="1"/>
      <protection/>
    </xf>
    <xf numFmtId="3" fontId="6" fillId="0" borderId="13" xfId="52" applyNumberFormat="1" applyFont="1" applyFill="1" applyBorder="1" applyAlignment="1">
      <alignment vertical="center" wrapText="1"/>
      <protection/>
    </xf>
    <xf numFmtId="3" fontId="6" fillId="0" borderId="10" xfId="0" applyNumberFormat="1" applyFont="1" applyFill="1" applyBorder="1" applyAlignment="1">
      <alignment vertical="center" wrapText="1"/>
    </xf>
    <xf numFmtId="3" fontId="15" fillId="34" borderId="36" xfId="0" applyNumberFormat="1" applyFont="1" applyFill="1" applyBorder="1" applyAlignment="1">
      <alignment vertical="center"/>
    </xf>
    <xf numFmtId="3" fontId="15" fillId="34" borderId="13" xfId="0" applyNumberFormat="1" applyFont="1" applyFill="1" applyBorder="1" applyAlignment="1">
      <alignment vertical="center"/>
    </xf>
    <xf numFmtId="3" fontId="9" fillId="0" borderId="26" xfId="52" applyNumberFormat="1" applyFont="1" applyFill="1" applyBorder="1" applyAlignment="1">
      <alignment vertical="center" wrapText="1"/>
      <protection/>
    </xf>
    <xf numFmtId="3" fontId="9" fillId="0" borderId="10" xfId="0" applyNumberFormat="1" applyFont="1" applyFill="1" applyBorder="1" applyAlignment="1">
      <alignment vertical="center" wrapText="1"/>
    </xf>
    <xf numFmtId="3" fontId="5" fillId="34" borderId="13" xfId="0" applyNumberFormat="1" applyFont="1" applyFill="1" applyBorder="1" applyAlignment="1">
      <alignment vertical="center"/>
    </xf>
    <xf numFmtId="3" fontId="9" fillId="0" borderId="27" xfId="52" applyNumberFormat="1" applyFont="1" applyFill="1" applyBorder="1" applyAlignment="1">
      <alignment vertical="center" wrapText="1"/>
      <protection/>
    </xf>
    <xf numFmtId="3" fontId="15" fillId="34" borderId="36" xfId="0" applyNumberFormat="1" applyFont="1" applyFill="1" applyBorder="1" applyAlignment="1">
      <alignment vertical="center" wrapText="1"/>
    </xf>
    <xf numFmtId="3" fontId="6" fillId="0" borderId="13" xfId="0" applyNumberFormat="1" applyFont="1" applyFill="1" applyBorder="1" applyAlignment="1">
      <alignment vertical="center"/>
    </xf>
    <xf numFmtId="3" fontId="9" fillId="0" borderId="10" xfId="0" applyNumberFormat="1" applyFont="1" applyFill="1" applyBorder="1" applyAlignment="1">
      <alignment vertical="center"/>
    </xf>
    <xf numFmtId="3" fontId="10" fillId="0" borderId="13" xfId="0" applyNumberFormat="1" applyFont="1" applyFill="1" applyBorder="1" applyAlignment="1">
      <alignment vertical="center" wrapText="1"/>
    </xf>
    <xf numFmtId="3" fontId="10" fillId="0" borderId="10" xfId="0" applyNumberFormat="1" applyFont="1" applyFill="1" applyBorder="1" applyAlignment="1">
      <alignment vertical="center" wrapText="1"/>
    </xf>
    <xf numFmtId="3" fontId="9" fillId="0" borderId="57" xfId="0" applyNumberFormat="1" applyFont="1" applyFill="1" applyBorder="1" applyAlignment="1">
      <alignment vertical="center" wrapText="1"/>
    </xf>
    <xf numFmtId="3" fontId="10" fillId="0" borderId="13" xfId="0" applyNumberFormat="1" applyFont="1" applyFill="1" applyBorder="1" applyAlignment="1">
      <alignment vertical="center"/>
    </xf>
    <xf numFmtId="3" fontId="16" fillId="34" borderId="58" xfId="0" applyNumberFormat="1" applyFont="1" applyFill="1" applyBorder="1" applyAlignment="1">
      <alignment vertical="center"/>
    </xf>
    <xf numFmtId="0" fontId="5" fillId="0" borderId="13" xfId="0" applyFont="1" applyFill="1" applyBorder="1" applyAlignment="1">
      <alignment horizontal="center" vertical="center"/>
    </xf>
    <xf numFmtId="3" fontId="5" fillId="0" borderId="13" xfId="0" applyNumberFormat="1" applyFont="1" applyFill="1" applyBorder="1" applyAlignment="1">
      <alignment horizontal="center" vertical="center"/>
    </xf>
    <xf numFmtId="0" fontId="9" fillId="0" borderId="13" xfId="0" applyFont="1" applyFill="1" applyBorder="1" applyAlignment="1">
      <alignment horizontal="right" vertical="center"/>
    </xf>
    <xf numFmtId="0" fontId="6" fillId="0" borderId="63" xfId="0" applyFont="1" applyFill="1" applyBorder="1" applyAlignment="1">
      <alignment horizontal="center" vertical="center" wrapText="1"/>
    </xf>
    <xf numFmtId="0" fontId="6" fillId="0" borderId="59" xfId="0" applyFont="1" applyFill="1" applyBorder="1" applyAlignment="1">
      <alignment horizontal="left" vertical="center" wrapText="1"/>
    </xf>
    <xf numFmtId="3" fontId="6" fillId="0" borderId="59" xfId="0" applyNumberFormat="1" applyFont="1" applyFill="1" applyBorder="1" applyAlignment="1">
      <alignment vertical="center" wrapText="1"/>
    </xf>
    <xf numFmtId="0" fontId="6" fillId="0" borderId="11" xfId="0" applyNumberFormat="1" applyFont="1" applyFill="1" applyBorder="1" applyAlignment="1">
      <alignment horizontal="left" vertical="center" wrapText="1"/>
    </xf>
    <xf numFmtId="0" fontId="18" fillId="0" borderId="12" xfId="0" applyFont="1" applyBorder="1" applyAlignment="1">
      <alignment vertical="center" wrapText="1"/>
    </xf>
    <xf numFmtId="3" fontId="6" fillId="0" borderId="16" xfId="0" applyNumberFormat="1" applyFont="1" applyFill="1" applyBorder="1" applyAlignment="1">
      <alignment horizontal="right" vertical="center" wrapText="1"/>
    </xf>
    <xf numFmtId="3" fontId="9" fillId="0" borderId="16" xfId="0" applyNumberFormat="1" applyFont="1" applyFill="1" applyBorder="1" applyAlignment="1">
      <alignment horizontal="right" vertical="center" wrapText="1"/>
    </xf>
    <xf numFmtId="3" fontId="9" fillId="0" borderId="21" xfId="0" applyNumberFormat="1" applyFont="1" applyFill="1" applyBorder="1" applyAlignment="1">
      <alignment horizontal="right" vertical="center"/>
    </xf>
    <xf numFmtId="0" fontId="6" fillId="0" borderId="29" xfId="0" applyFont="1" applyFill="1" applyBorder="1" applyAlignment="1">
      <alignment horizontal="center" vertical="center"/>
    </xf>
    <xf numFmtId="3" fontId="6" fillId="0" borderId="12" xfId="0" applyNumberFormat="1" applyFont="1" applyFill="1" applyBorder="1" applyAlignment="1">
      <alignment horizontal="left" vertical="center"/>
    </xf>
    <xf numFmtId="3" fontId="9" fillId="0" borderId="12" xfId="0" applyNumberFormat="1" applyFont="1" applyFill="1" applyBorder="1" applyAlignment="1">
      <alignment horizontal="left" vertical="center"/>
    </xf>
    <xf numFmtId="3" fontId="9" fillId="0" borderId="12" xfId="0" applyNumberFormat="1" applyFont="1" applyFill="1" applyBorder="1" applyAlignment="1">
      <alignment vertical="center"/>
    </xf>
    <xf numFmtId="3" fontId="6" fillId="0" borderId="12" xfId="0" applyNumberFormat="1" applyFont="1" applyFill="1" applyBorder="1" applyAlignment="1">
      <alignment horizontal="right" vertical="center"/>
    </xf>
    <xf numFmtId="3" fontId="6" fillId="0" borderId="10" xfId="0" applyNumberFormat="1" applyFont="1" applyFill="1" applyBorder="1" applyAlignment="1">
      <alignment horizontal="left" vertical="center"/>
    </xf>
    <xf numFmtId="3" fontId="6" fillId="0" borderId="10" xfId="0" applyNumberFormat="1" applyFont="1" applyFill="1" applyBorder="1" applyAlignment="1">
      <alignment horizontal="right" vertical="center"/>
    </xf>
    <xf numFmtId="0" fontId="5" fillId="35" borderId="64" xfId="0" applyFont="1" applyFill="1" applyBorder="1" applyAlignment="1">
      <alignment horizontal="center" vertical="center" wrapText="1"/>
    </xf>
    <xf numFmtId="3" fontId="6" fillId="33" borderId="13" xfId="0" applyNumberFormat="1" applyFont="1" applyFill="1" applyBorder="1" applyAlignment="1">
      <alignment horizontal="left" vertical="center"/>
    </xf>
    <xf numFmtId="0" fontId="6" fillId="0" borderId="15" xfId="0" applyFont="1" applyFill="1" applyBorder="1" applyAlignment="1">
      <alignment horizontal="left" vertical="center" wrapText="1"/>
    </xf>
    <xf numFmtId="0" fontId="6" fillId="0" borderId="29" xfId="0" applyFont="1" applyFill="1" applyBorder="1" applyAlignment="1">
      <alignment horizontal="left" vertical="center" wrapText="1"/>
    </xf>
    <xf numFmtId="0" fontId="6" fillId="0" borderId="26" xfId="0" applyFont="1" applyFill="1" applyBorder="1" applyAlignment="1">
      <alignment horizontal="left" vertical="center" wrapText="1"/>
    </xf>
    <xf numFmtId="0" fontId="6" fillId="0" borderId="17" xfId="0" applyFont="1" applyFill="1" applyBorder="1" applyAlignment="1">
      <alignment horizontal="left" vertical="center" wrapText="1"/>
    </xf>
    <xf numFmtId="0" fontId="6" fillId="0" borderId="16" xfId="0" applyFont="1" applyFill="1" applyBorder="1" applyAlignment="1">
      <alignment horizontal="left" vertical="center"/>
    </xf>
    <xf numFmtId="0" fontId="6" fillId="0" borderId="11" xfId="0" applyFont="1" applyFill="1" applyBorder="1" applyAlignment="1">
      <alignment horizontal="left" vertical="center" wrapText="1"/>
    </xf>
    <xf numFmtId="0" fontId="6" fillId="0" borderId="18" xfId="0" applyFont="1" applyFill="1" applyBorder="1" applyAlignment="1">
      <alignment horizontal="left" vertical="center" wrapText="1"/>
    </xf>
    <xf numFmtId="0" fontId="6" fillId="0" borderId="12" xfId="0" applyNumberFormat="1" applyFont="1" applyFill="1" applyBorder="1" applyAlignment="1">
      <alignment horizontal="left" vertical="center" wrapText="1"/>
    </xf>
    <xf numFmtId="0" fontId="6" fillId="0" borderId="15" xfId="0" applyNumberFormat="1" applyFont="1" applyFill="1" applyBorder="1" applyAlignment="1">
      <alignment horizontal="left" vertical="center" wrapText="1"/>
    </xf>
    <xf numFmtId="0" fontId="6" fillId="0" borderId="16" xfId="0" applyFont="1" applyFill="1" applyBorder="1" applyAlignment="1">
      <alignment horizontal="left" vertical="center" wrapText="1"/>
    </xf>
    <xf numFmtId="0" fontId="6" fillId="0" borderId="65" xfId="0" applyFont="1" applyFill="1" applyBorder="1" applyAlignment="1">
      <alignment horizontal="left" vertical="center" wrapText="1"/>
    </xf>
    <xf numFmtId="0" fontId="15" fillId="35" borderId="66" xfId="0" applyFont="1" applyFill="1" applyBorder="1" applyAlignment="1">
      <alignment horizontal="left" vertical="center"/>
    </xf>
    <xf numFmtId="0" fontId="5" fillId="34" borderId="31" xfId="0" applyFont="1" applyFill="1" applyBorder="1" applyAlignment="1">
      <alignment horizontal="left" vertical="center" wrapText="1"/>
    </xf>
    <xf numFmtId="0" fontId="5" fillId="34" borderId="35" xfId="0" applyFont="1" applyFill="1" applyBorder="1" applyAlignment="1">
      <alignment horizontal="left" vertical="center" wrapText="1"/>
    </xf>
    <xf numFmtId="49" fontId="5" fillId="34" borderId="37" xfId="53" applyNumberFormat="1" applyFont="1" applyFill="1" applyBorder="1" applyAlignment="1">
      <alignment horizontal="left" vertical="center" wrapText="1"/>
      <protection/>
    </xf>
    <xf numFmtId="0" fontId="5" fillId="34" borderId="37" xfId="0" applyFont="1" applyFill="1" applyBorder="1" applyAlignment="1">
      <alignment horizontal="left" vertical="center"/>
    </xf>
    <xf numFmtId="0" fontId="5" fillId="34" borderId="37" xfId="0" applyFont="1" applyFill="1" applyBorder="1" applyAlignment="1">
      <alignment horizontal="left" vertical="center" wrapText="1"/>
    </xf>
    <xf numFmtId="3" fontId="6" fillId="0" borderId="16" xfId="0" applyNumberFormat="1" applyFont="1" applyFill="1" applyBorder="1" applyAlignment="1">
      <alignment horizontal="left" vertical="center" wrapText="1"/>
    </xf>
    <xf numFmtId="0" fontId="16" fillId="0" borderId="0" xfId="0" applyFont="1" applyFill="1" applyBorder="1" applyAlignment="1">
      <alignment horizontal="left" vertical="center"/>
    </xf>
    <xf numFmtId="0" fontId="19" fillId="0" borderId="24" xfId="0" applyFont="1" applyFill="1" applyBorder="1" applyAlignment="1">
      <alignment horizontal="center" vertical="center" wrapText="1"/>
    </xf>
    <xf numFmtId="164" fontId="55" fillId="34" borderId="67" xfId="56" applyNumberFormat="1" applyFont="1" applyFill="1" applyBorder="1" applyAlignment="1">
      <alignment vertical="center"/>
    </xf>
    <xf numFmtId="164" fontId="56" fillId="0" borderId="68" xfId="56" applyNumberFormat="1" applyFont="1" applyFill="1" applyBorder="1" applyAlignment="1">
      <alignment vertical="center"/>
    </xf>
    <xf numFmtId="164" fontId="56" fillId="0" borderId="69" xfId="56" applyNumberFormat="1" applyFont="1" applyFill="1" applyBorder="1" applyAlignment="1">
      <alignment vertical="center"/>
    </xf>
    <xf numFmtId="164" fontId="55" fillId="34" borderId="69" xfId="56" applyNumberFormat="1" applyFont="1" applyFill="1" applyBorder="1" applyAlignment="1">
      <alignment vertical="center"/>
    </xf>
    <xf numFmtId="164" fontId="56" fillId="0" borderId="10" xfId="56" applyNumberFormat="1" applyFont="1" applyFill="1" applyBorder="1" applyAlignment="1">
      <alignment vertical="center"/>
    </xf>
    <xf numFmtId="164" fontId="55" fillId="34" borderId="70" xfId="56" applyNumberFormat="1" applyFont="1" applyFill="1" applyBorder="1" applyAlignment="1">
      <alignment vertical="center"/>
    </xf>
    <xf numFmtId="164" fontId="56" fillId="0" borderId="13" xfId="56" applyNumberFormat="1" applyFont="1" applyFill="1" applyBorder="1" applyAlignment="1">
      <alignment/>
    </xf>
    <xf numFmtId="164" fontId="56" fillId="0" borderId="71" xfId="56" applyNumberFormat="1" applyFont="1" applyFill="1" applyBorder="1" applyAlignment="1">
      <alignment vertical="center"/>
    </xf>
    <xf numFmtId="164" fontId="57" fillId="34" borderId="72" xfId="56" applyNumberFormat="1" applyFont="1" applyFill="1" applyBorder="1" applyAlignment="1">
      <alignment vertical="center"/>
    </xf>
    <xf numFmtId="0" fontId="6" fillId="0" borderId="19" xfId="0" applyFont="1" applyFill="1" applyBorder="1" applyAlignment="1">
      <alignment horizontal="left" vertical="center" wrapText="1"/>
    </xf>
    <xf numFmtId="4" fontId="5" fillId="0" borderId="0" xfId="0" applyNumberFormat="1" applyFont="1" applyFill="1" applyBorder="1" applyAlignment="1">
      <alignment horizontal="left" vertical="center"/>
    </xf>
    <xf numFmtId="0" fontId="5" fillId="34" borderId="36" xfId="0" applyFont="1" applyFill="1" applyBorder="1" applyAlignment="1">
      <alignment horizontal="left" vertical="center" wrapText="1"/>
    </xf>
    <xf numFmtId="0" fontId="5" fillId="34" borderId="73" xfId="0" applyFont="1" applyFill="1" applyBorder="1" applyAlignment="1">
      <alignment horizontal="left" vertical="center" wrapText="1"/>
    </xf>
    <xf numFmtId="3" fontId="5" fillId="34" borderId="12" xfId="0" applyNumberFormat="1" applyFont="1" applyFill="1" applyBorder="1" applyAlignment="1">
      <alignment vertical="center" wrapText="1"/>
    </xf>
    <xf numFmtId="3" fontId="5" fillId="34" borderId="12" xfId="0" applyNumberFormat="1" applyFont="1" applyFill="1" applyBorder="1" applyAlignment="1">
      <alignment horizontal="right" vertical="center" wrapText="1"/>
    </xf>
    <xf numFmtId="164" fontId="55" fillId="34" borderId="68" xfId="56" applyNumberFormat="1" applyFont="1" applyFill="1" applyBorder="1" applyAlignment="1">
      <alignment vertical="center"/>
    </xf>
    <xf numFmtId="0" fontId="6" fillId="0" borderId="74" xfId="0" applyFont="1" applyFill="1" applyBorder="1" applyAlignment="1">
      <alignment horizontal="left" vertical="center" wrapText="1"/>
    </xf>
    <xf numFmtId="0" fontId="6" fillId="0" borderId="74" xfId="0" applyFont="1" applyFill="1" applyBorder="1" applyAlignment="1">
      <alignment horizontal="center" vertical="center" wrapText="1"/>
    </xf>
    <xf numFmtId="0" fontId="6" fillId="0" borderId="23" xfId="0" applyFont="1" applyFill="1" applyBorder="1" applyAlignment="1">
      <alignment horizontal="left" vertical="center" wrapText="1"/>
    </xf>
    <xf numFmtId="0" fontId="9" fillId="0" borderId="23" xfId="0" applyFont="1" applyFill="1" applyBorder="1" applyAlignment="1">
      <alignment horizontal="left" vertical="center"/>
    </xf>
    <xf numFmtId="3" fontId="9" fillId="0" borderId="23" xfId="0" applyNumberFormat="1" applyFont="1" applyFill="1" applyBorder="1" applyAlignment="1">
      <alignment vertical="center"/>
    </xf>
    <xf numFmtId="3" fontId="9" fillId="0" borderId="74" xfId="0" applyNumberFormat="1" applyFont="1" applyFill="1" applyBorder="1" applyAlignment="1">
      <alignment horizontal="right" vertical="center"/>
    </xf>
    <xf numFmtId="164" fontId="56" fillId="0" borderId="23" xfId="56" applyNumberFormat="1" applyFont="1" applyFill="1" applyBorder="1" applyAlignment="1">
      <alignment/>
    </xf>
    <xf numFmtId="0" fontId="6" fillId="0" borderId="10" xfId="0" applyFont="1" applyFill="1" applyBorder="1" applyAlignment="1">
      <alignment horizontal="left" vertical="center" wrapText="1"/>
    </xf>
    <xf numFmtId="0" fontId="6" fillId="0" borderId="12" xfId="0" applyFont="1" applyFill="1" applyBorder="1" applyAlignment="1">
      <alignment horizontal="left" vertical="center" wrapText="1"/>
    </xf>
    <xf numFmtId="0" fontId="6" fillId="0" borderId="11" xfId="0" applyFont="1" applyFill="1" applyBorder="1" applyAlignment="1">
      <alignment horizontal="left" vertical="center" wrapText="1"/>
    </xf>
    <xf numFmtId="0" fontId="6" fillId="0" borderId="22"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30" xfId="0" applyFont="1" applyFill="1" applyBorder="1" applyAlignment="1">
      <alignment horizontal="left" vertical="center" wrapText="1"/>
    </xf>
    <xf numFmtId="0" fontId="6" fillId="0" borderId="22" xfId="0" applyFont="1" applyFill="1" applyBorder="1" applyAlignment="1">
      <alignment horizontal="left"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18" fillId="0" borderId="11" xfId="0" applyFont="1" applyBorder="1" applyAlignment="1">
      <alignment/>
    </xf>
    <xf numFmtId="0" fontId="18" fillId="0" borderId="12" xfId="0" applyFont="1" applyBorder="1" applyAlignment="1">
      <alignment/>
    </xf>
    <xf numFmtId="0" fontId="6" fillId="0" borderId="75" xfId="0" applyFont="1" applyFill="1" applyBorder="1" applyAlignment="1">
      <alignment horizontal="center" vertical="center" wrapText="1"/>
    </xf>
    <xf numFmtId="0" fontId="6" fillId="0" borderId="76" xfId="0" applyFont="1" applyFill="1" applyBorder="1" applyAlignment="1">
      <alignment horizontal="center" vertical="center" wrapText="1"/>
    </xf>
    <xf numFmtId="0" fontId="6" fillId="0" borderId="77" xfId="0" applyFont="1" applyFill="1" applyBorder="1" applyAlignment="1">
      <alignment horizontal="center" vertical="center" wrapText="1"/>
    </xf>
    <xf numFmtId="0" fontId="6" fillId="0" borderId="10"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57" xfId="0" applyFont="1" applyFill="1" applyBorder="1" applyAlignment="1">
      <alignment horizontal="center" vertical="center" wrapText="1"/>
    </xf>
    <xf numFmtId="0" fontId="6" fillId="0" borderId="59" xfId="0" applyFont="1" applyFill="1" applyBorder="1" applyAlignment="1">
      <alignment horizontal="center" vertical="center" wrapText="1"/>
    </xf>
    <xf numFmtId="0" fontId="9" fillId="0" borderId="30" xfId="0" applyFont="1" applyBorder="1" applyAlignment="1">
      <alignment horizontal="center" vertical="center" wrapText="1"/>
    </xf>
    <xf numFmtId="0" fontId="6" fillId="0" borderId="10" xfId="52" applyFont="1" applyFill="1" applyBorder="1" applyAlignment="1">
      <alignment horizontal="center" vertical="center" wrapText="1"/>
      <protection/>
    </xf>
    <xf numFmtId="0" fontId="6" fillId="0" borderId="30" xfId="52" applyFont="1" applyFill="1" applyBorder="1" applyAlignment="1">
      <alignment horizontal="center" vertical="center" wrapText="1"/>
      <protection/>
    </xf>
    <xf numFmtId="0" fontId="6" fillId="0" borderId="75" xfId="0" applyNumberFormat="1" applyFont="1" applyFill="1" applyBorder="1" applyAlignment="1">
      <alignment horizontal="center" vertical="center" wrapText="1"/>
    </xf>
    <xf numFmtId="0" fontId="6" fillId="0" borderId="78" xfId="0" applyNumberFormat="1" applyFont="1" applyFill="1" applyBorder="1" applyAlignment="1">
      <alignment horizontal="center" vertical="center" wrapText="1"/>
    </xf>
    <xf numFmtId="0" fontId="9" fillId="0" borderId="4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6" fillId="0" borderId="12" xfId="52" applyFont="1" applyFill="1" applyBorder="1" applyAlignment="1">
      <alignment horizontal="center" vertical="center" wrapText="1"/>
      <protection/>
    </xf>
    <xf numFmtId="0" fontId="6" fillId="0" borderId="45" xfId="0" applyFont="1" applyFill="1" applyBorder="1" applyAlignment="1">
      <alignment horizontal="center" vertical="center" wrapText="1"/>
    </xf>
    <xf numFmtId="0" fontId="6" fillId="0" borderId="43" xfId="0" applyFont="1" applyFill="1" applyBorder="1" applyAlignment="1">
      <alignment horizontal="center" vertical="center" wrapText="1"/>
    </xf>
    <xf numFmtId="0" fontId="9" fillId="0" borderId="10" xfId="0" applyFont="1" applyBorder="1" applyAlignment="1">
      <alignment horizontal="center" vertical="center" wrapText="1"/>
    </xf>
    <xf numFmtId="0" fontId="9" fillId="0" borderId="12" xfId="0" applyFont="1" applyBorder="1" applyAlignment="1">
      <alignment horizontal="center" vertical="center" wrapText="1"/>
    </xf>
    <xf numFmtId="0" fontId="6" fillId="0" borderId="56" xfId="0" applyFont="1" applyFill="1" applyBorder="1" applyAlignment="1">
      <alignment horizontal="center" vertical="center" wrapText="1"/>
    </xf>
    <xf numFmtId="0" fontId="6" fillId="0" borderId="44" xfId="0" applyFont="1" applyFill="1" applyBorder="1" applyAlignment="1">
      <alignment horizontal="center" vertical="center" wrapText="1"/>
    </xf>
    <xf numFmtId="0" fontId="6" fillId="0" borderId="42"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5" fillId="35" borderId="79" xfId="0" applyFont="1" applyFill="1" applyBorder="1" applyAlignment="1">
      <alignment horizontal="center" vertical="center" wrapText="1"/>
    </xf>
    <xf numFmtId="0" fontId="15" fillId="35" borderId="80" xfId="0" applyFont="1" applyFill="1" applyBorder="1" applyAlignment="1">
      <alignment horizontal="center" vertical="center"/>
    </xf>
    <xf numFmtId="0" fontId="6" fillId="0" borderId="11" xfId="52" applyFont="1" applyFill="1" applyBorder="1" applyAlignment="1">
      <alignment horizontal="center" vertical="center" wrapText="1"/>
      <protection/>
    </xf>
    <xf numFmtId="0" fontId="5" fillId="35" borderId="64" xfId="0" applyFont="1" applyFill="1" applyBorder="1" applyAlignment="1">
      <alignment horizontal="center" vertical="center" wrapText="1"/>
    </xf>
    <xf numFmtId="0" fontId="15" fillId="35" borderId="66" xfId="0" applyFont="1" applyFill="1" applyBorder="1" applyAlignment="1">
      <alignment horizontal="center" vertical="center"/>
    </xf>
    <xf numFmtId="0" fontId="6" fillId="0" borderId="56" xfId="0" applyFont="1" applyFill="1" applyBorder="1" applyAlignment="1">
      <alignment horizontal="center" vertical="center"/>
    </xf>
    <xf numFmtId="0" fontId="6" fillId="0" borderId="43" xfId="0" applyFont="1" applyFill="1" applyBorder="1" applyAlignment="1">
      <alignment horizontal="center" vertical="center"/>
    </xf>
    <xf numFmtId="0" fontId="17" fillId="0" borderId="0" xfId="0" applyFont="1" applyFill="1" applyAlignment="1">
      <alignment horizontal="center" vertical="center"/>
    </xf>
    <xf numFmtId="0" fontId="15" fillId="35" borderId="81" xfId="0" applyFont="1" applyFill="1" applyBorder="1" applyAlignment="1">
      <alignment horizontal="center" vertical="center" wrapText="1"/>
    </xf>
    <xf numFmtId="0" fontId="15" fillId="35" borderId="82" xfId="0" applyFont="1" applyFill="1" applyBorder="1" applyAlignment="1">
      <alignment horizontal="center" vertical="center" wrapText="1"/>
    </xf>
    <xf numFmtId="0" fontId="6" fillId="0" borderId="83" xfId="0" applyFont="1" applyFill="1" applyBorder="1" applyAlignment="1">
      <alignment horizontal="center" vertical="center" wrapText="1"/>
    </xf>
    <xf numFmtId="0" fontId="6" fillId="0" borderId="84" xfId="0" applyFont="1" applyFill="1" applyBorder="1" applyAlignment="1">
      <alignment horizontal="center" vertical="center" wrapText="1"/>
    </xf>
    <xf numFmtId="0" fontId="6" fillId="0" borderId="85" xfId="0" applyFont="1" applyFill="1" applyBorder="1" applyAlignment="1">
      <alignment horizontal="center" vertical="center" wrapText="1"/>
    </xf>
    <xf numFmtId="0" fontId="6" fillId="0" borderId="86" xfId="0" applyFont="1" applyFill="1" applyBorder="1" applyAlignment="1">
      <alignment horizontal="center" vertical="center" wrapText="1"/>
    </xf>
    <xf numFmtId="0" fontId="6" fillId="0" borderId="45" xfId="52" applyFont="1" applyFill="1" applyBorder="1" applyAlignment="1">
      <alignment horizontal="center" vertical="center" wrapText="1"/>
      <protection/>
    </xf>
    <xf numFmtId="0" fontId="6" fillId="0" borderId="56" xfId="52" applyFont="1" applyFill="1" applyBorder="1" applyAlignment="1">
      <alignment horizontal="center" vertical="center" wrapText="1"/>
      <protection/>
    </xf>
    <xf numFmtId="0" fontId="6" fillId="0" borderId="43" xfId="52" applyFont="1" applyFill="1" applyBorder="1" applyAlignment="1">
      <alignment horizontal="center" vertical="center" wrapText="1"/>
      <protection/>
    </xf>
    <xf numFmtId="0" fontId="6" fillId="0" borderId="42" xfId="52" applyFont="1" applyFill="1" applyBorder="1" applyAlignment="1">
      <alignment horizontal="center" vertical="center" wrapText="1"/>
      <protection/>
    </xf>
    <xf numFmtId="0" fontId="10" fillId="0" borderId="45" xfId="0" applyFont="1" applyFill="1" applyBorder="1" applyAlignment="1">
      <alignment horizontal="center" vertical="center" wrapText="1"/>
    </xf>
    <xf numFmtId="0" fontId="10" fillId="0" borderId="56" xfId="0" applyFont="1" applyFill="1" applyBorder="1" applyAlignment="1">
      <alignment horizontal="center" vertical="center" wrapText="1"/>
    </xf>
    <xf numFmtId="0" fontId="10" fillId="0" borderId="43" xfId="0" applyFont="1" applyFill="1" applyBorder="1" applyAlignment="1">
      <alignment horizontal="center" vertical="center" wrapText="1"/>
    </xf>
    <xf numFmtId="0" fontId="10" fillId="0" borderId="44" xfId="0" applyFont="1" applyFill="1" applyBorder="1" applyAlignment="1">
      <alignment horizontal="center" vertical="center" wrapText="1"/>
    </xf>
    <xf numFmtId="0" fontId="6" fillId="0" borderId="10" xfId="0" applyNumberFormat="1" applyFont="1" applyFill="1" applyBorder="1" applyAlignment="1">
      <alignment horizontal="center" vertical="center" wrapText="1"/>
    </xf>
    <xf numFmtId="0" fontId="6" fillId="0" borderId="12" xfId="0" applyNumberFormat="1" applyFont="1" applyFill="1" applyBorder="1" applyAlignment="1">
      <alignment horizontal="center" vertical="center" wrapText="1"/>
    </xf>
    <xf numFmtId="0" fontId="6" fillId="0" borderId="45" xfId="0" applyFont="1" applyFill="1" applyBorder="1" applyAlignment="1">
      <alignment horizontal="center" vertical="center"/>
    </xf>
    <xf numFmtId="0" fontId="6" fillId="0" borderId="11" xfId="0" applyNumberFormat="1" applyFont="1" applyFill="1" applyBorder="1" applyAlignment="1">
      <alignment horizontal="center" vertical="center" wrapText="1"/>
    </xf>
    <xf numFmtId="0" fontId="6" fillId="0" borderId="42" xfId="0" applyFont="1" applyFill="1" applyBorder="1" applyAlignment="1">
      <alignment horizontal="center" vertical="center"/>
    </xf>
    <xf numFmtId="0" fontId="18" fillId="0" borderId="56" xfId="0" applyFont="1" applyBorder="1" applyAlignment="1">
      <alignment/>
    </xf>
    <xf numFmtId="0" fontId="18" fillId="0" borderId="43" xfId="0" applyFont="1" applyBorder="1" applyAlignment="1">
      <alignment/>
    </xf>
    <xf numFmtId="164" fontId="56" fillId="0" borderId="71" xfId="56" applyNumberFormat="1" applyFont="1" applyFill="1" applyBorder="1" applyAlignment="1">
      <alignment horizontal="right" vertical="center"/>
    </xf>
    <xf numFmtId="164" fontId="56" fillId="0" borderId="87" xfId="56" applyNumberFormat="1" applyFont="1" applyFill="1" applyBorder="1" applyAlignment="1">
      <alignment horizontal="right" vertical="center"/>
    </xf>
    <xf numFmtId="164" fontId="56" fillId="0" borderId="68" xfId="56" applyNumberFormat="1" applyFont="1" applyFill="1" applyBorder="1" applyAlignment="1">
      <alignment horizontal="right" vertical="center"/>
    </xf>
    <xf numFmtId="3" fontId="9" fillId="0" borderId="10" xfId="0" applyNumberFormat="1" applyFont="1" applyFill="1" applyBorder="1" applyAlignment="1">
      <alignment horizontal="right" vertical="center" wrapText="1"/>
    </xf>
    <xf numFmtId="0" fontId="9" fillId="0" borderId="11" xfId="0" applyFont="1" applyBorder="1" applyAlignment="1">
      <alignment horizontal="right" vertical="center" wrapText="1"/>
    </xf>
    <xf numFmtId="0" fontId="9" fillId="0" borderId="12" xfId="0" applyFont="1" applyBorder="1" applyAlignment="1">
      <alignment horizontal="right" vertical="center" wrapText="1"/>
    </xf>
    <xf numFmtId="0" fontId="9" fillId="0" borderId="10"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9" fillId="0" borderId="12" xfId="0" applyFont="1" applyFill="1" applyBorder="1" applyAlignment="1">
      <alignment horizontal="left" vertical="center" wrapText="1"/>
    </xf>
    <xf numFmtId="0" fontId="9" fillId="0" borderId="10"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12" xfId="0" applyFont="1" applyFill="1" applyBorder="1" applyAlignment="1">
      <alignment horizontal="center" vertical="center" wrapText="1"/>
    </xf>
    <xf numFmtId="3" fontId="9" fillId="0" borderId="10" xfId="0" applyNumberFormat="1" applyFont="1" applyFill="1" applyBorder="1" applyAlignment="1">
      <alignment vertical="center" wrapText="1"/>
    </xf>
    <xf numFmtId="3" fontId="9" fillId="0" borderId="11" xfId="0" applyNumberFormat="1" applyFont="1" applyFill="1" applyBorder="1" applyAlignment="1">
      <alignment vertical="center" wrapText="1"/>
    </xf>
    <xf numFmtId="3" fontId="9" fillId="0" borderId="12" xfId="0" applyNumberFormat="1" applyFont="1" applyFill="1" applyBorder="1" applyAlignment="1">
      <alignment vertical="center" wrapText="1"/>
    </xf>
    <xf numFmtId="0" fontId="6" fillId="0" borderId="75" xfId="0" applyFont="1" applyFill="1" applyBorder="1" applyAlignment="1">
      <alignment horizontal="left" vertical="center" wrapText="1"/>
    </xf>
    <xf numFmtId="0" fontId="6" fillId="0" borderId="0" xfId="0" applyFont="1" applyFill="1" applyBorder="1" applyAlignment="1">
      <alignment horizontal="left" vertical="center" wrapText="1"/>
    </xf>
    <xf numFmtId="0" fontId="9" fillId="0" borderId="42" xfId="0" applyFont="1" applyBorder="1" applyAlignment="1">
      <alignment horizontal="center" vertical="center"/>
    </xf>
    <xf numFmtId="0" fontId="16" fillId="34" borderId="88" xfId="0" applyFont="1" applyFill="1" applyBorder="1" applyAlignment="1">
      <alignment horizontal="center" vertical="center"/>
    </xf>
    <xf numFmtId="0" fontId="16" fillId="34" borderId="58" xfId="0" applyFont="1" applyFill="1" applyBorder="1" applyAlignment="1">
      <alignment horizontal="center" vertical="center"/>
    </xf>
    <xf numFmtId="0" fontId="6" fillId="0" borderId="57" xfId="0" applyFont="1" applyFill="1" applyBorder="1" applyAlignment="1">
      <alignment horizontal="left" vertical="center" wrapText="1"/>
    </xf>
    <xf numFmtId="0" fontId="6" fillId="0" borderId="59" xfId="0" applyFont="1" applyFill="1" applyBorder="1" applyAlignment="1">
      <alignment horizontal="left" vertical="center" wrapText="1"/>
    </xf>
    <xf numFmtId="0" fontId="6" fillId="0" borderId="17" xfId="0" applyNumberFormat="1" applyFont="1" applyFill="1" applyBorder="1" applyAlignment="1">
      <alignment horizontal="left" vertical="center" wrapText="1"/>
    </xf>
    <xf numFmtId="0" fontId="6" fillId="0" borderId="15" xfId="0" applyNumberFormat="1" applyFont="1" applyFill="1" applyBorder="1" applyAlignment="1">
      <alignment horizontal="left" vertical="center" wrapText="1"/>
    </xf>
    <xf numFmtId="0" fontId="6" fillId="0" borderId="10" xfId="52" applyFont="1" applyFill="1" applyBorder="1" applyAlignment="1">
      <alignment horizontal="left" vertical="center" wrapText="1"/>
      <protection/>
    </xf>
    <xf numFmtId="0" fontId="6" fillId="0" borderId="12" xfId="52" applyFont="1" applyFill="1" applyBorder="1" applyAlignment="1">
      <alignment horizontal="left" vertical="center" wrapText="1"/>
      <protection/>
    </xf>
  </cellXfs>
  <cellStyles count="51">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Normalny_Arkusz1" xfId="52"/>
    <cellStyle name="Normalny_RZ3" xfId="53"/>
    <cellStyle name="Obliczenia" xfId="54"/>
    <cellStyle name="Followed Hyperlink" xfId="55"/>
    <cellStyle name="Percent" xfId="56"/>
    <cellStyle name="Suma" xfId="57"/>
    <cellStyle name="Tekst objaśnienia" xfId="58"/>
    <cellStyle name="Tekst ostrzeżenia" xfId="59"/>
    <cellStyle name="Tytuł" xfId="60"/>
    <cellStyle name="Uwaga" xfId="61"/>
    <cellStyle name="Currency" xfId="62"/>
    <cellStyle name="Currency [0]" xfId="63"/>
    <cellStyle name="Złe"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H446"/>
  <sheetViews>
    <sheetView tabSelected="1" zoomScaleSheetLayoutView="100" zoomScalePageLayoutView="0" workbookViewId="0" topLeftCell="A1">
      <pane xSplit="1" topLeftCell="E1" activePane="topRight" state="frozen"/>
      <selection pane="topLeft" activeCell="A4" sqref="A4"/>
      <selection pane="topRight" activeCell="A4" sqref="A4:M5"/>
    </sheetView>
  </sheetViews>
  <sheetFormatPr defaultColWidth="8.796875" defaultRowHeight="14.25"/>
  <cols>
    <col min="1" max="1" width="5.3984375" style="73" customWidth="1"/>
    <col min="2" max="2" width="28.69921875" style="94" customWidth="1"/>
    <col min="3" max="3" width="64.59765625" style="94" customWidth="1"/>
    <col min="4" max="4" width="42.19921875" style="94" customWidth="1"/>
    <col min="5" max="6" width="48.5" style="95" customWidth="1"/>
    <col min="7" max="7" width="8.8984375" style="73" customWidth="1"/>
    <col min="8" max="8" width="14.8984375" style="10" hidden="1" customWidth="1"/>
    <col min="9" max="9" width="12.3984375" style="26" customWidth="1"/>
    <col min="10" max="11" width="11.8984375" style="26" customWidth="1"/>
    <col min="12" max="12" width="14.09765625" style="96" customWidth="1"/>
    <col min="13" max="13" width="11.59765625" style="2" customWidth="1"/>
    <col min="14" max="34" width="9" style="2" customWidth="1"/>
    <col min="35" max="16384" width="9" style="1" customWidth="1"/>
  </cols>
  <sheetData>
    <row r="1" spans="8:12" ht="12">
      <c r="H1" s="97"/>
      <c r="I1" s="100"/>
      <c r="J1" s="100"/>
      <c r="K1" s="100"/>
      <c r="L1" s="321" t="s">
        <v>727</v>
      </c>
    </row>
    <row r="2" spans="8:12" ht="12">
      <c r="H2" s="97"/>
      <c r="I2" s="100"/>
      <c r="J2" s="100"/>
      <c r="K2" s="100"/>
      <c r="L2" s="321" t="s">
        <v>728</v>
      </c>
    </row>
    <row r="3" spans="8:12" ht="12">
      <c r="H3" s="97"/>
      <c r="I3" s="100"/>
      <c r="J3" s="100"/>
      <c r="K3" s="100"/>
      <c r="L3" s="321" t="s">
        <v>726</v>
      </c>
    </row>
    <row r="4" spans="1:13" ht="14.25" customHeight="1">
      <c r="A4" s="377" t="s">
        <v>178</v>
      </c>
      <c r="B4" s="377"/>
      <c r="C4" s="377"/>
      <c r="D4" s="377"/>
      <c r="E4" s="377"/>
      <c r="F4" s="377"/>
      <c r="G4" s="377"/>
      <c r="H4" s="377"/>
      <c r="I4" s="377"/>
      <c r="J4" s="377"/>
      <c r="K4" s="377"/>
      <c r="L4" s="377"/>
      <c r="M4" s="377"/>
    </row>
    <row r="5" spans="1:13" ht="12">
      <c r="A5" s="377"/>
      <c r="B5" s="377"/>
      <c r="C5" s="377"/>
      <c r="D5" s="377"/>
      <c r="E5" s="377"/>
      <c r="F5" s="377"/>
      <c r="G5" s="377"/>
      <c r="H5" s="377"/>
      <c r="I5" s="377"/>
      <c r="J5" s="377"/>
      <c r="K5" s="377"/>
      <c r="L5" s="377"/>
      <c r="M5" s="377"/>
    </row>
    <row r="6" spans="7:12" ht="24" customHeight="1">
      <c r="G6" s="129"/>
      <c r="H6" s="97"/>
      <c r="I6" s="100"/>
      <c r="J6" s="100"/>
      <c r="K6" s="100"/>
      <c r="L6" s="118"/>
    </row>
    <row r="7" spans="3:12" ht="12.75" thickBot="1">
      <c r="C7" s="97"/>
      <c r="D7" s="97"/>
      <c r="E7" s="122"/>
      <c r="F7" s="122"/>
      <c r="G7" s="129"/>
      <c r="H7" s="97"/>
      <c r="I7" s="100"/>
      <c r="J7" s="100"/>
      <c r="K7" s="100"/>
      <c r="L7" s="118"/>
    </row>
    <row r="8" spans="1:13" s="177" customFormat="1" ht="36" customHeight="1" thickTop="1">
      <c r="A8" s="370" t="s">
        <v>393</v>
      </c>
      <c r="B8" s="373" t="s">
        <v>454</v>
      </c>
      <c r="C8" s="373" t="s">
        <v>505</v>
      </c>
      <c r="D8" s="373" t="s">
        <v>506</v>
      </c>
      <c r="E8" s="373" t="s">
        <v>108</v>
      </c>
      <c r="F8" s="289" t="s">
        <v>722</v>
      </c>
      <c r="G8" s="373" t="s">
        <v>507</v>
      </c>
      <c r="H8" s="172" t="s">
        <v>296</v>
      </c>
      <c r="I8" s="173" t="s">
        <v>179</v>
      </c>
      <c r="J8" s="173" t="s">
        <v>180</v>
      </c>
      <c r="K8" s="173" t="s">
        <v>248</v>
      </c>
      <c r="L8" s="174" t="s">
        <v>249</v>
      </c>
      <c r="M8" s="378" t="s">
        <v>723</v>
      </c>
    </row>
    <row r="9" spans="1:13" s="178" customFormat="1" ht="15" customHeight="1" thickBot="1">
      <c r="A9" s="371"/>
      <c r="B9" s="374"/>
      <c r="C9" s="374"/>
      <c r="D9" s="374"/>
      <c r="E9" s="374"/>
      <c r="F9" s="302"/>
      <c r="G9" s="374"/>
      <c r="H9" s="175">
        <v>2007</v>
      </c>
      <c r="I9" s="175">
        <v>2010</v>
      </c>
      <c r="J9" s="175">
        <v>2011</v>
      </c>
      <c r="K9" s="175">
        <v>2010</v>
      </c>
      <c r="L9" s="176">
        <v>2011</v>
      </c>
      <c r="M9" s="379"/>
    </row>
    <row r="10" spans="1:34" s="157" customFormat="1" ht="90" customHeight="1" thickBot="1" thickTop="1">
      <c r="A10" s="158">
        <v>1</v>
      </c>
      <c r="B10" s="131" t="s">
        <v>586</v>
      </c>
      <c r="C10" s="131" t="s">
        <v>313</v>
      </c>
      <c r="D10" s="131" t="s">
        <v>587</v>
      </c>
      <c r="E10" s="131" t="s">
        <v>698</v>
      </c>
      <c r="F10" s="303"/>
      <c r="G10" s="132" t="s">
        <v>83</v>
      </c>
      <c r="H10" s="155"/>
      <c r="I10" s="155"/>
      <c r="J10" s="155"/>
      <c r="K10" s="242">
        <f>SUM(K11:K19)</f>
        <v>0</v>
      </c>
      <c r="L10" s="188">
        <f>SUM(L11:L19)</f>
        <v>0</v>
      </c>
      <c r="M10" s="311"/>
      <c r="N10" s="156"/>
      <c r="O10" s="156"/>
      <c r="P10" s="156"/>
      <c r="Q10" s="156"/>
      <c r="R10" s="156"/>
      <c r="S10" s="156"/>
      <c r="T10" s="156"/>
      <c r="U10" s="156"/>
      <c r="V10" s="156"/>
      <c r="W10" s="156"/>
      <c r="X10" s="156"/>
      <c r="Y10" s="156"/>
      <c r="Z10" s="156"/>
      <c r="AA10" s="156"/>
      <c r="AB10" s="156"/>
      <c r="AC10" s="156"/>
      <c r="AD10" s="156"/>
      <c r="AE10" s="156"/>
      <c r="AF10" s="156"/>
      <c r="AG10" s="156"/>
      <c r="AH10" s="156"/>
    </row>
    <row r="11" spans="1:13" ht="60">
      <c r="A11" s="159" t="s">
        <v>508</v>
      </c>
      <c r="B11" s="7" t="s">
        <v>591</v>
      </c>
      <c r="C11" s="7" t="s">
        <v>298</v>
      </c>
      <c r="D11" s="7" t="s">
        <v>260</v>
      </c>
      <c r="E11" s="7" t="s">
        <v>526</v>
      </c>
      <c r="F11" s="291" t="s">
        <v>51</v>
      </c>
      <c r="G11" s="16" t="s">
        <v>383</v>
      </c>
      <c r="H11" s="6" t="s">
        <v>517</v>
      </c>
      <c r="I11" s="154"/>
      <c r="J11" s="154"/>
      <c r="K11" s="243"/>
      <c r="L11" s="189"/>
      <c r="M11" s="312" t="e">
        <f>L11/K11</f>
        <v>#DIV/0!</v>
      </c>
    </row>
    <row r="12" spans="1:13" ht="36">
      <c r="A12" s="159" t="s">
        <v>509</v>
      </c>
      <c r="B12" s="7" t="s">
        <v>589</v>
      </c>
      <c r="C12" s="7" t="s">
        <v>518</v>
      </c>
      <c r="D12" s="7" t="s">
        <v>588</v>
      </c>
      <c r="E12" s="7" t="s">
        <v>299</v>
      </c>
      <c r="F12" s="291" t="s">
        <v>109</v>
      </c>
      <c r="G12" s="16" t="s">
        <v>383</v>
      </c>
      <c r="H12" s="8">
        <v>33</v>
      </c>
      <c r="K12" s="244"/>
      <c r="L12" s="184"/>
      <c r="M12" s="313" t="e">
        <f>L12/K12</f>
        <v>#DIV/0!</v>
      </c>
    </row>
    <row r="13" spans="1:13" ht="36">
      <c r="A13" s="160" t="s">
        <v>510</v>
      </c>
      <c r="B13" s="19" t="s">
        <v>590</v>
      </c>
      <c r="C13" s="19" t="s">
        <v>300</v>
      </c>
      <c r="D13" s="19" t="s">
        <v>261</v>
      </c>
      <c r="E13" s="19" t="s">
        <v>198</v>
      </c>
      <c r="F13" s="291" t="s">
        <v>729</v>
      </c>
      <c r="G13" s="16" t="s">
        <v>383</v>
      </c>
      <c r="H13" s="8" t="s">
        <v>629</v>
      </c>
      <c r="I13" s="13"/>
      <c r="J13" s="13"/>
      <c r="K13" s="219"/>
      <c r="L13" s="184"/>
      <c r="M13" s="313" t="e">
        <f aca="true" t="shared" si="0" ref="M13:M18">L13/K13</f>
        <v>#DIV/0!</v>
      </c>
    </row>
    <row r="14" spans="1:13" ht="60">
      <c r="A14" s="160" t="s">
        <v>366</v>
      </c>
      <c r="B14" s="19" t="s">
        <v>475</v>
      </c>
      <c r="C14" s="19" t="s">
        <v>307</v>
      </c>
      <c r="D14" s="19" t="s">
        <v>308</v>
      </c>
      <c r="E14" s="19" t="s">
        <v>199</v>
      </c>
      <c r="F14" s="291" t="s">
        <v>110</v>
      </c>
      <c r="G14" s="16" t="s">
        <v>383</v>
      </c>
      <c r="H14" s="29" t="s">
        <v>301</v>
      </c>
      <c r="I14" s="13"/>
      <c r="J14" s="13"/>
      <c r="K14" s="219"/>
      <c r="L14" s="184"/>
      <c r="M14" s="313" t="e">
        <f t="shared" si="0"/>
        <v>#DIV/0!</v>
      </c>
    </row>
    <row r="15" spans="1:13" ht="36">
      <c r="A15" s="160" t="s">
        <v>367</v>
      </c>
      <c r="B15" s="19" t="s">
        <v>309</v>
      </c>
      <c r="C15" s="19" t="s">
        <v>302</v>
      </c>
      <c r="D15" s="19" t="s">
        <v>527</v>
      </c>
      <c r="E15" s="19" t="s">
        <v>634</v>
      </c>
      <c r="F15" s="291" t="s">
        <v>52</v>
      </c>
      <c r="G15" s="16" t="s">
        <v>383</v>
      </c>
      <c r="H15" s="8" t="s">
        <v>630</v>
      </c>
      <c r="I15" s="39"/>
      <c r="J15" s="39"/>
      <c r="K15" s="219"/>
      <c r="L15" s="184"/>
      <c r="M15" s="313" t="e">
        <f t="shared" si="0"/>
        <v>#DIV/0!</v>
      </c>
    </row>
    <row r="16" spans="1:13" ht="36">
      <c r="A16" s="160" t="s">
        <v>368</v>
      </c>
      <c r="B16" s="19" t="s">
        <v>310</v>
      </c>
      <c r="C16" s="19" t="s">
        <v>303</v>
      </c>
      <c r="D16" s="19" t="s">
        <v>528</v>
      </c>
      <c r="E16" s="19" t="s">
        <v>200</v>
      </c>
      <c r="F16" s="291" t="s">
        <v>111</v>
      </c>
      <c r="G16" s="16" t="s">
        <v>383</v>
      </c>
      <c r="H16" s="29">
        <v>1</v>
      </c>
      <c r="I16" s="39"/>
      <c r="J16" s="39"/>
      <c r="K16" s="219"/>
      <c r="L16" s="184"/>
      <c r="M16" s="313" t="e">
        <f t="shared" si="0"/>
        <v>#DIV/0!</v>
      </c>
    </row>
    <row r="17" spans="1:13" ht="36" customHeight="1">
      <c r="A17" s="362" t="s">
        <v>369</v>
      </c>
      <c r="B17" s="341" t="s">
        <v>133</v>
      </c>
      <c r="C17" s="341" t="s">
        <v>529</v>
      </c>
      <c r="D17" s="341" t="s">
        <v>311</v>
      </c>
      <c r="E17" s="355" t="s">
        <v>201</v>
      </c>
      <c r="F17" s="423" t="s">
        <v>53</v>
      </c>
      <c r="G17" s="16" t="s">
        <v>383</v>
      </c>
      <c r="H17" s="8" t="s">
        <v>631</v>
      </c>
      <c r="I17" s="8"/>
      <c r="J17" s="8"/>
      <c r="K17" s="245"/>
      <c r="L17" s="184"/>
      <c r="M17" s="313" t="e">
        <f t="shared" si="0"/>
        <v>#DIV/0!</v>
      </c>
    </row>
    <row r="18" spans="1:13" ht="36" customHeight="1">
      <c r="A18" s="363"/>
      <c r="B18" s="338"/>
      <c r="C18" s="338"/>
      <c r="D18" s="338"/>
      <c r="E18" s="361"/>
      <c r="F18" s="424"/>
      <c r="G18" s="18" t="s">
        <v>596</v>
      </c>
      <c r="H18" s="43" t="s">
        <v>281</v>
      </c>
      <c r="I18" s="28"/>
      <c r="J18" s="28"/>
      <c r="K18" s="245"/>
      <c r="L18" s="190"/>
      <c r="M18" s="313" t="e">
        <f t="shared" si="0"/>
        <v>#DIV/0!</v>
      </c>
    </row>
    <row r="19" spans="1:13" ht="25.5" customHeight="1" thickBot="1">
      <c r="A19" s="162" t="s">
        <v>452</v>
      </c>
      <c r="B19" s="59" t="s">
        <v>312</v>
      </c>
      <c r="C19" s="59" t="s">
        <v>370</v>
      </c>
      <c r="D19" s="59" t="s">
        <v>304</v>
      </c>
      <c r="E19" s="59" t="s">
        <v>202</v>
      </c>
      <c r="F19" s="292" t="s">
        <v>202</v>
      </c>
      <c r="G19" s="16" t="s">
        <v>383</v>
      </c>
      <c r="H19" s="8">
        <v>2.5</v>
      </c>
      <c r="I19" s="8"/>
      <c r="J19" s="8"/>
      <c r="K19" s="245"/>
      <c r="L19" s="184"/>
      <c r="M19" s="313" t="e">
        <f>L19/K19</f>
        <v>#DIV/0!</v>
      </c>
    </row>
    <row r="20" spans="1:34" s="143" customFormat="1" ht="64.5" customHeight="1" thickBot="1">
      <c r="A20" s="163">
        <v>2</v>
      </c>
      <c r="B20" s="137" t="s">
        <v>314</v>
      </c>
      <c r="C20" s="137" t="s">
        <v>315</v>
      </c>
      <c r="D20" s="137" t="s">
        <v>264</v>
      </c>
      <c r="E20" s="137" t="s">
        <v>192</v>
      </c>
      <c r="F20" s="304"/>
      <c r="G20" s="138" t="s">
        <v>83</v>
      </c>
      <c r="H20" s="134"/>
      <c r="I20" s="134"/>
      <c r="J20" s="134"/>
      <c r="K20" s="247">
        <f>SUM(K21:K32)</f>
        <v>0</v>
      </c>
      <c r="L20" s="191">
        <f>SUM(L21:L32)</f>
        <v>0</v>
      </c>
      <c r="M20" s="314"/>
      <c r="N20" s="142"/>
      <c r="O20" s="142"/>
      <c r="P20" s="142"/>
      <c r="Q20" s="142"/>
      <c r="R20" s="142"/>
      <c r="S20" s="142"/>
      <c r="T20" s="142"/>
      <c r="U20" s="142"/>
      <c r="V20" s="142"/>
      <c r="W20" s="142"/>
      <c r="X20" s="142"/>
      <c r="Y20" s="142"/>
      <c r="Z20" s="142"/>
      <c r="AA20" s="142"/>
      <c r="AB20" s="142"/>
      <c r="AC20" s="142"/>
      <c r="AD20" s="142"/>
      <c r="AE20" s="142"/>
      <c r="AF20" s="142"/>
      <c r="AG20" s="142"/>
      <c r="AH20" s="142"/>
    </row>
    <row r="21" spans="1:13" ht="90.75" customHeight="1">
      <c r="A21" s="164" t="s">
        <v>511</v>
      </c>
      <c r="B21" s="60" t="s">
        <v>265</v>
      </c>
      <c r="C21" s="60" t="s">
        <v>657</v>
      </c>
      <c r="D21" s="60" t="s">
        <v>216</v>
      </c>
      <c r="E21" s="310" t="s">
        <v>54</v>
      </c>
      <c r="F21" s="320" t="s">
        <v>730</v>
      </c>
      <c r="G21" s="53" t="s">
        <v>597</v>
      </c>
      <c r="H21" s="14" t="s">
        <v>434</v>
      </c>
      <c r="I21" s="14"/>
      <c r="J21" s="14"/>
      <c r="K21" s="241"/>
      <c r="L21" s="192"/>
      <c r="M21" s="313" t="e">
        <f>L21/K21</f>
        <v>#DIV/0!</v>
      </c>
    </row>
    <row r="22" spans="1:13" ht="36" customHeight="1">
      <c r="A22" s="382" t="s">
        <v>512</v>
      </c>
      <c r="B22" s="352" t="s">
        <v>618</v>
      </c>
      <c r="C22" s="352" t="s">
        <v>191</v>
      </c>
      <c r="D22" s="352" t="s">
        <v>621</v>
      </c>
      <c r="E22" s="352" t="s">
        <v>153</v>
      </c>
      <c r="F22" s="419" t="s">
        <v>118</v>
      </c>
      <c r="G22" s="55" t="s">
        <v>597</v>
      </c>
      <c r="H22" s="185" t="s">
        <v>435</v>
      </c>
      <c r="I22" s="225"/>
      <c r="J22" s="225"/>
      <c r="K22" s="248"/>
      <c r="L22" s="281"/>
      <c r="M22" s="315" t="e">
        <f>L22/K22</f>
        <v>#DIV/0!</v>
      </c>
    </row>
    <row r="23" spans="1:13" ht="21" customHeight="1">
      <c r="A23" s="383"/>
      <c r="B23" s="353"/>
      <c r="C23" s="353"/>
      <c r="D23" s="353"/>
      <c r="E23" s="353"/>
      <c r="F23" s="420"/>
      <c r="G23" s="274"/>
      <c r="H23" s="275"/>
      <c r="I23" s="275"/>
      <c r="J23" s="275"/>
      <c r="K23" s="276"/>
      <c r="L23" s="227"/>
      <c r="M23" s="312"/>
    </row>
    <row r="24" spans="1:13" ht="36">
      <c r="A24" s="165" t="s">
        <v>371</v>
      </c>
      <c r="B24" s="61" t="s">
        <v>80</v>
      </c>
      <c r="C24" s="61" t="s">
        <v>623</v>
      </c>
      <c r="D24" s="61" t="s">
        <v>81</v>
      </c>
      <c r="E24" s="61" t="s">
        <v>436</v>
      </c>
      <c r="F24" s="297" t="s">
        <v>119</v>
      </c>
      <c r="G24" s="23" t="s">
        <v>597</v>
      </c>
      <c r="H24" s="14" t="s">
        <v>622</v>
      </c>
      <c r="I24" s="14"/>
      <c r="J24" s="14"/>
      <c r="K24" s="241"/>
      <c r="L24" s="192"/>
      <c r="M24" s="313" t="e">
        <f>L24/K24</f>
        <v>#DIV/0!</v>
      </c>
    </row>
    <row r="25" spans="1:13" ht="84">
      <c r="A25" s="165" t="s">
        <v>372</v>
      </c>
      <c r="B25" s="61" t="s">
        <v>196</v>
      </c>
      <c r="C25" s="61" t="s">
        <v>189</v>
      </c>
      <c r="D25" s="61" t="s">
        <v>190</v>
      </c>
      <c r="E25" s="61" t="s">
        <v>674</v>
      </c>
      <c r="F25" s="297" t="s">
        <v>120</v>
      </c>
      <c r="G25" s="23" t="s">
        <v>597</v>
      </c>
      <c r="H25" s="14" t="s">
        <v>693</v>
      </c>
      <c r="I25" s="107"/>
      <c r="J25" s="107"/>
      <c r="K25" s="241"/>
      <c r="L25" s="192"/>
      <c r="M25" s="313" t="e">
        <f>L25/K25</f>
        <v>#DIV/0!</v>
      </c>
    </row>
    <row r="26" spans="1:34" s="81" customFormat="1" ht="48">
      <c r="A26" s="160" t="s">
        <v>373</v>
      </c>
      <c r="B26" s="19" t="s">
        <v>142</v>
      </c>
      <c r="C26" s="19" t="s">
        <v>520</v>
      </c>
      <c r="D26" s="19" t="s">
        <v>519</v>
      </c>
      <c r="E26" s="19" t="s">
        <v>203</v>
      </c>
      <c r="F26" s="8" t="s">
        <v>55</v>
      </c>
      <c r="G26" s="19" t="s">
        <v>599</v>
      </c>
      <c r="H26" s="34">
        <v>80</v>
      </c>
      <c r="I26" s="25"/>
      <c r="J26" s="25"/>
      <c r="K26" s="244"/>
      <c r="L26" s="184"/>
      <c r="M26" s="313" t="e">
        <f aca="true" t="shared" si="1" ref="M26:M32">L24/K24</f>
        <v>#DIV/0!</v>
      </c>
      <c r="N26" s="80"/>
      <c r="O26" s="80"/>
      <c r="P26" s="80"/>
      <c r="Q26" s="80"/>
      <c r="R26" s="80"/>
      <c r="S26" s="80"/>
      <c r="T26" s="80"/>
      <c r="U26" s="80"/>
      <c r="V26" s="80"/>
      <c r="W26" s="80"/>
      <c r="X26" s="80"/>
      <c r="Y26" s="80"/>
      <c r="Z26" s="80"/>
      <c r="AA26" s="80"/>
      <c r="AB26" s="80"/>
      <c r="AC26" s="80"/>
      <c r="AD26" s="80"/>
      <c r="AE26" s="80"/>
      <c r="AF26" s="80"/>
      <c r="AG26" s="80"/>
      <c r="AH26" s="80"/>
    </row>
    <row r="27" spans="1:13" ht="24">
      <c r="A27" s="160" t="s">
        <v>374</v>
      </c>
      <c r="B27" s="19" t="s">
        <v>521</v>
      </c>
      <c r="C27" s="19" t="s">
        <v>635</v>
      </c>
      <c r="D27" s="19" t="s">
        <v>522</v>
      </c>
      <c r="E27" s="19" t="s">
        <v>204</v>
      </c>
      <c r="F27" s="291" t="s">
        <v>121</v>
      </c>
      <c r="G27" s="16" t="s">
        <v>383</v>
      </c>
      <c r="H27" s="8" t="s">
        <v>632</v>
      </c>
      <c r="I27" s="8"/>
      <c r="J27" s="8"/>
      <c r="K27" s="245"/>
      <c r="L27" s="184"/>
      <c r="M27" s="313" t="e">
        <f t="shared" si="1"/>
        <v>#DIV/0!</v>
      </c>
    </row>
    <row r="28" spans="1:13" ht="60" customHeight="1">
      <c r="A28" s="380" t="s">
        <v>375</v>
      </c>
      <c r="B28" s="344" t="s">
        <v>134</v>
      </c>
      <c r="C28" s="347" t="s">
        <v>174</v>
      </c>
      <c r="D28" s="344" t="s">
        <v>175</v>
      </c>
      <c r="E28" s="357" t="s">
        <v>97</v>
      </c>
      <c r="F28" s="421" t="s">
        <v>56</v>
      </c>
      <c r="G28" s="55" t="s">
        <v>597</v>
      </c>
      <c r="H28" s="14" t="s">
        <v>34</v>
      </c>
      <c r="I28" s="14"/>
      <c r="J28" s="14"/>
      <c r="K28" s="241"/>
      <c r="L28" s="192"/>
      <c r="M28" s="313" t="e">
        <f t="shared" si="1"/>
        <v>#DIV/0!</v>
      </c>
    </row>
    <row r="29" spans="1:13" ht="12">
      <c r="A29" s="381"/>
      <c r="B29" s="344"/>
      <c r="C29" s="348"/>
      <c r="D29" s="344"/>
      <c r="E29" s="358"/>
      <c r="F29" s="422"/>
      <c r="G29" s="19" t="s">
        <v>596</v>
      </c>
      <c r="H29" s="54"/>
      <c r="I29" s="240"/>
      <c r="J29" s="112"/>
      <c r="K29" s="241"/>
      <c r="L29" s="192"/>
      <c r="M29" s="313" t="e">
        <f t="shared" si="1"/>
        <v>#DIV/0!</v>
      </c>
    </row>
    <row r="30" spans="1:13" ht="36">
      <c r="A30" s="166" t="s">
        <v>495</v>
      </c>
      <c r="B30" s="19" t="s">
        <v>702</v>
      </c>
      <c r="C30" s="108" t="s">
        <v>703</v>
      </c>
      <c r="D30" s="19" t="s">
        <v>278</v>
      </c>
      <c r="E30" s="64" t="s">
        <v>704</v>
      </c>
      <c r="F30" s="15" t="s">
        <v>123</v>
      </c>
      <c r="G30" s="19" t="s">
        <v>597</v>
      </c>
      <c r="H30" s="54"/>
      <c r="I30" s="14"/>
      <c r="J30" s="14"/>
      <c r="K30" s="241"/>
      <c r="L30" s="192"/>
      <c r="M30" s="313" t="e">
        <f t="shared" si="1"/>
        <v>#DIV/0!</v>
      </c>
    </row>
    <row r="31" spans="1:13" ht="24">
      <c r="A31" s="166" t="s">
        <v>701</v>
      </c>
      <c r="B31" s="7" t="s">
        <v>88</v>
      </c>
      <c r="C31" s="228" t="s">
        <v>89</v>
      </c>
      <c r="D31" s="7" t="s">
        <v>90</v>
      </c>
      <c r="E31" s="64" t="s">
        <v>91</v>
      </c>
      <c r="F31" s="298" t="s">
        <v>122</v>
      </c>
      <c r="G31" s="7" t="s">
        <v>597</v>
      </c>
      <c r="H31" s="54"/>
      <c r="I31" s="229"/>
      <c r="J31" s="229"/>
      <c r="K31" s="249"/>
      <c r="L31" s="230"/>
      <c r="M31" s="313" t="e">
        <f t="shared" si="1"/>
        <v>#DIV/0!</v>
      </c>
    </row>
    <row r="32" spans="1:13" ht="21" customHeight="1" thickBot="1">
      <c r="A32" s="231" t="s">
        <v>87</v>
      </c>
      <c r="B32" s="56" t="s">
        <v>474</v>
      </c>
      <c r="C32" s="56" t="s">
        <v>370</v>
      </c>
      <c r="D32" s="56" t="s">
        <v>219</v>
      </c>
      <c r="E32" s="109" t="s">
        <v>82</v>
      </c>
      <c r="F32" s="292" t="s">
        <v>82</v>
      </c>
      <c r="G32" s="7" t="s">
        <v>597</v>
      </c>
      <c r="H32" s="54">
        <v>65</v>
      </c>
      <c r="I32" s="226"/>
      <c r="J32" s="226"/>
      <c r="K32" s="250"/>
      <c r="L32" s="227"/>
      <c r="M32" s="313" t="e">
        <f t="shared" si="1"/>
        <v>#DIV/0!</v>
      </c>
    </row>
    <row r="33" spans="1:34" s="143" customFormat="1" ht="78.75" customHeight="1" thickBot="1">
      <c r="A33" s="158">
        <v>3</v>
      </c>
      <c r="B33" s="139" t="s">
        <v>523</v>
      </c>
      <c r="C33" s="139" t="s">
        <v>524</v>
      </c>
      <c r="D33" s="139" t="s">
        <v>525</v>
      </c>
      <c r="E33" s="139" t="s">
        <v>698</v>
      </c>
      <c r="F33" s="322"/>
      <c r="G33" s="132" t="s">
        <v>83</v>
      </c>
      <c r="H33" s="134"/>
      <c r="I33" s="134"/>
      <c r="J33" s="134"/>
      <c r="K33" s="251">
        <f>SUM(K34:K45)</f>
        <v>0</v>
      </c>
      <c r="L33" s="193">
        <f>SUM(L34:L45)</f>
        <v>0</v>
      </c>
      <c r="M33" s="314"/>
      <c r="N33" s="142"/>
      <c r="O33" s="142"/>
      <c r="P33" s="142"/>
      <c r="Q33" s="142"/>
      <c r="R33" s="142"/>
      <c r="S33" s="142"/>
      <c r="T33" s="142"/>
      <c r="U33" s="142"/>
      <c r="V33" s="142"/>
      <c r="W33" s="142"/>
      <c r="X33" s="142"/>
      <c r="Y33" s="142"/>
      <c r="Z33" s="142"/>
      <c r="AA33" s="142"/>
      <c r="AB33" s="142"/>
      <c r="AC33" s="142"/>
      <c r="AD33" s="142"/>
      <c r="AE33" s="142"/>
      <c r="AF33" s="142"/>
      <c r="AG33" s="142"/>
      <c r="AH33" s="142"/>
    </row>
    <row r="34" spans="1:13" ht="81.75" customHeight="1">
      <c r="A34" s="369" t="s">
        <v>513</v>
      </c>
      <c r="B34" s="337" t="s">
        <v>576</v>
      </c>
      <c r="C34" s="337" t="s">
        <v>579</v>
      </c>
      <c r="D34" s="337" t="s">
        <v>577</v>
      </c>
      <c r="E34" s="337" t="s">
        <v>0</v>
      </c>
      <c r="F34" s="340" t="s">
        <v>57</v>
      </c>
      <c r="G34" s="16" t="s">
        <v>598</v>
      </c>
      <c r="H34" s="8" t="s">
        <v>538</v>
      </c>
      <c r="I34" s="115"/>
      <c r="J34" s="115"/>
      <c r="K34" s="252"/>
      <c r="L34" s="183"/>
      <c r="M34" s="313" t="e">
        <f>L34/K34</f>
        <v>#DIV/0!</v>
      </c>
    </row>
    <row r="35" spans="1:34" s="82" customFormat="1" ht="33" customHeight="1">
      <c r="A35" s="366"/>
      <c r="B35" s="342"/>
      <c r="C35" s="342"/>
      <c r="D35" s="342"/>
      <c r="E35" s="342"/>
      <c r="F35" s="336"/>
      <c r="G35" s="19" t="s">
        <v>599</v>
      </c>
      <c r="H35" s="8" t="s">
        <v>285</v>
      </c>
      <c r="I35" s="26"/>
      <c r="J35" s="26"/>
      <c r="K35" s="244"/>
      <c r="L35" s="184"/>
      <c r="M35" s="313" t="e">
        <f aca="true" t="shared" si="2" ref="M35:M45">L35/K35</f>
        <v>#DIV/0!</v>
      </c>
      <c r="N35" s="80"/>
      <c r="O35" s="80"/>
      <c r="P35" s="80"/>
      <c r="Q35" s="80"/>
      <c r="R35" s="80"/>
      <c r="S35" s="80"/>
      <c r="T35" s="80"/>
      <c r="U35" s="80"/>
      <c r="V35" s="80"/>
      <c r="W35" s="80"/>
      <c r="X35" s="80"/>
      <c r="Y35" s="80"/>
      <c r="Z35" s="80"/>
      <c r="AA35" s="80"/>
      <c r="AB35" s="80"/>
      <c r="AC35" s="80"/>
      <c r="AD35" s="80"/>
      <c r="AE35" s="80"/>
      <c r="AF35" s="80"/>
      <c r="AG35" s="80"/>
      <c r="AH35" s="80"/>
    </row>
    <row r="36" spans="1:34" s="84" customFormat="1" ht="50.25" customHeight="1">
      <c r="A36" s="363"/>
      <c r="B36" s="338"/>
      <c r="C36" s="338"/>
      <c r="D36" s="338"/>
      <c r="E36" s="338"/>
      <c r="F36" s="335"/>
      <c r="G36" s="16" t="s">
        <v>600</v>
      </c>
      <c r="H36" s="8" t="s">
        <v>578</v>
      </c>
      <c r="I36" s="13"/>
      <c r="J36" s="13"/>
      <c r="K36" s="219"/>
      <c r="L36" s="184"/>
      <c r="M36" s="313" t="e">
        <f t="shared" si="2"/>
        <v>#DIV/0!</v>
      </c>
      <c r="N36" s="83"/>
      <c r="O36" s="83"/>
      <c r="P36" s="83"/>
      <c r="Q36" s="83"/>
      <c r="R36" s="83"/>
      <c r="S36" s="83"/>
      <c r="T36" s="83"/>
      <c r="U36" s="83"/>
      <c r="V36" s="83"/>
      <c r="W36" s="83"/>
      <c r="X36" s="83"/>
      <c r="Y36" s="83"/>
      <c r="Z36" s="83"/>
      <c r="AA36" s="83"/>
      <c r="AB36" s="83"/>
      <c r="AC36" s="83"/>
      <c r="AD36" s="83"/>
      <c r="AE36" s="83"/>
      <c r="AF36" s="83"/>
      <c r="AG36" s="83"/>
      <c r="AH36" s="83"/>
    </row>
    <row r="37" spans="1:13" ht="60">
      <c r="A37" s="160" t="s">
        <v>685</v>
      </c>
      <c r="B37" s="19" t="s">
        <v>461</v>
      </c>
      <c r="C37" s="19" t="s">
        <v>262</v>
      </c>
      <c r="D37" s="19" t="s">
        <v>460</v>
      </c>
      <c r="E37" s="19" t="s">
        <v>394</v>
      </c>
      <c r="F37" s="291" t="s">
        <v>394</v>
      </c>
      <c r="G37" s="16" t="s">
        <v>598</v>
      </c>
      <c r="H37" s="8" t="s">
        <v>539</v>
      </c>
      <c r="I37" s="13"/>
      <c r="J37" s="13"/>
      <c r="K37" s="219"/>
      <c r="L37" s="183"/>
      <c r="M37" s="313" t="e">
        <f t="shared" si="2"/>
        <v>#DIV/0!</v>
      </c>
    </row>
    <row r="38" spans="1:13" ht="72">
      <c r="A38" s="160" t="s">
        <v>378</v>
      </c>
      <c r="B38" s="19" t="s">
        <v>217</v>
      </c>
      <c r="C38" s="19" t="s">
        <v>462</v>
      </c>
      <c r="D38" s="19" t="s">
        <v>633</v>
      </c>
      <c r="E38" s="19" t="s">
        <v>187</v>
      </c>
      <c r="F38" s="299" t="s">
        <v>1</v>
      </c>
      <c r="G38" s="16" t="s">
        <v>598</v>
      </c>
      <c r="H38" s="8" t="s">
        <v>124</v>
      </c>
      <c r="I38" s="13"/>
      <c r="J38" s="13"/>
      <c r="K38" s="219"/>
      <c r="L38" s="183"/>
      <c r="M38" s="313" t="e">
        <f t="shared" si="2"/>
        <v>#DIV/0!</v>
      </c>
    </row>
    <row r="39" spans="1:13" ht="36">
      <c r="A39" s="160" t="s">
        <v>376</v>
      </c>
      <c r="B39" s="19" t="s">
        <v>463</v>
      </c>
      <c r="C39" s="19" t="s">
        <v>675</v>
      </c>
      <c r="D39" s="19" t="s">
        <v>385</v>
      </c>
      <c r="E39" s="19" t="s">
        <v>188</v>
      </c>
      <c r="F39" s="291" t="s">
        <v>2</v>
      </c>
      <c r="G39" s="16" t="s">
        <v>598</v>
      </c>
      <c r="H39" s="8">
        <v>1200</v>
      </c>
      <c r="K39" s="244"/>
      <c r="L39" s="184"/>
      <c r="M39" s="313" t="e">
        <f t="shared" si="2"/>
        <v>#DIV/0!</v>
      </c>
    </row>
    <row r="40" spans="1:13" ht="72">
      <c r="A40" s="160" t="s">
        <v>377</v>
      </c>
      <c r="B40" s="19" t="s">
        <v>580</v>
      </c>
      <c r="C40" s="19" t="s">
        <v>583</v>
      </c>
      <c r="D40" s="19" t="s">
        <v>581</v>
      </c>
      <c r="E40" s="19" t="s">
        <v>3</v>
      </c>
      <c r="F40" s="300" t="s">
        <v>4</v>
      </c>
      <c r="G40" s="17" t="s">
        <v>600</v>
      </c>
      <c r="H40" s="8" t="s">
        <v>582</v>
      </c>
      <c r="I40" s="8"/>
      <c r="J40" s="8"/>
      <c r="K40" s="245"/>
      <c r="L40" s="194"/>
      <c r="M40" s="313" t="e">
        <f t="shared" si="2"/>
        <v>#DIV/0!</v>
      </c>
    </row>
    <row r="41" spans="1:13" ht="24">
      <c r="A41" s="160" t="s">
        <v>379</v>
      </c>
      <c r="B41" s="19" t="s">
        <v>556</v>
      </c>
      <c r="C41" s="19" t="s">
        <v>29</v>
      </c>
      <c r="D41" s="19" t="s">
        <v>420</v>
      </c>
      <c r="E41" s="19" t="s">
        <v>31</v>
      </c>
      <c r="F41" s="291" t="s">
        <v>31</v>
      </c>
      <c r="G41" s="16" t="s">
        <v>383</v>
      </c>
      <c r="H41" s="8" t="s">
        <v>214</v>
      </c>
      <c r="I41" s="8"/>
      <c r="J41" s="8"/>
      <c r="K41" s="245"/>
      <c r="L41" s="184"/>
      <c r="M41" s="313" t="e">
        <f t="shared" si="2"/>
        <v>#DIV/0!</v>
      </c>
    </row>
    <row r="42" spans="1:13" ht="36">
      <c r="A42" s="160" t="s">
        <v>697</v>
      </c>
      <c r="B42" s="19" t="s">
        <v>437</v>
      </c>
      <c r="C42" s="19" t="s">
        <v>438</v>
      </c>
      <c r="D42" s="19" t="s">
        <v>440</v>
      </c>
      <c r="E42" s="19" t="s">
        <v>531</v>
      </c>
      <c r="F42" s="291" t="s">
        <v>5</v>
      </c>
      <c r="G42" s="16" t="s">
        <v>383</v>
      </c>
      <c r="H42" s="29">
        <v>1</v>
      </c>
      <c r="I42" s="11"/>
      <c r="J42" s="11"/>
      <c r="K42" s="245"/>
      <c r="L42" s="184"/>
      <c r="M42" s="313" t="e">
        <f t="shared" si="2"/>
        <v>#DIV/0!</v>
      </c>
    </row>
    <row r="43" spans="1:13" ht="24">
      <c r="A43" s="161" t="s">
        <v>696</v>
      </c>
      <c r="B43" s="58" t="s">
        <v>27</v>
      </c>
      <c r="C43" s="58" t="s">
        <v>28</v>
      </c>
      <c r="D43" s="19" t="s">
        <v>420</v>
      </c>
      <c r="E43" s="58" t="s">
        <v>30</v>
      </c>
      <c r="F43" s="292" t="s">
        <v>6</v>
      </c>
      <c r="G43" s="16" t="s">
        <v>383</v>
      </c>
      <c r="H43" s="29"/>
      <c r="I43" s="117"/>
      <c r="J43" s="34"/>
      <c r="K43" s="245"/>
      <c r="L43" s="184"/>
      <c r="M43" s="313" t="e">
        <f t="shared" si="2"/>
        <v>#DIV/0!</v>
      </c>
    </row>
    <row r="44" spans="1:13" ht="12">
      <c r="A44" s="362" t="s">
        <v>26</v>
      </c>
      <c r="B44" s="341" t="s">
        <v>474</v>
      </c>
      <c r="C44" s="341" t="s">
        <v>370</v>
      </c>
      <c r="D44" s="341" t="s">
        <v>219</v>
      </c>
      <c r="E44" s="341" t="s">
        <v>202</v>
      </c>
      <c r="F44" s="334" t="s">
        <v>202</v>
      </c>
      <c r="G44" s="17" t="s">
        <v>598</v>
      </c>
      <c r="H44" s="8">
        <v>4</v>
      </c>
      <c r="K44" s="244"/>
      <c r="L44" s="184"/>
      <c r="M44" s="313" t="e">
        <f t="shared" si="2"/>
        <v>#DIV/0!</v>
      </c>
    </row>
    <row r="45" spans="1:13" ht="19.5" customHeight="1" thickBot="1">
      <c r="A45" s="368"/>
      <c r="B45" s="343"/>
      <c r="C45" s="343"/>
      <c r="D45" s="354"/>
      <c r="E45" s="343"/>
      <c r="F45" s="339"/>
      <c r="G45" s="17" t="s">
        <v>600</v>
      </c>
      <c r="H45" s="8">
        <v>0</v>
      </c>
      <c r="I45" s="8"/>
      <c r="J45" s="8"/>
      <c r="K45" s="245"/>
      <c r="L45" s="194"/>
      <c r="M45" s="313" t="e">
        <f t="shared" si="2"/>
        <v>#DIV/0!</v>
      </c>
    </row>
    <row r="46" spans="1:34" s="136" customFormat="1" ht="36.75" thickBot="1">
      <c r="A46" s="168">
        <v>4</v>
      </c>
      <c r="B46" s="139" t="s">
        <v>218</v>
      </c>
      <c r="C46" s="139" t="s">
        <v>712</v>
      </c>
      <c r="D46" s="139" t="s">
        <v>172</v>
      </c>
      <c r="E46" s="140" t="s">
        <v>173</v>
      </c>
      <c r="F46" s="305"/>
      <c r="G46" s="141" t="s">
        <v>83</v>
      </c>
      <c r="H46" s="134"/>
      <c r="I46" s="134"/>
      <c r="J46" s="134"/>
      <c r="K46" s="253">
        <f>SUM(K47:K59)</f>
        <v>0</v>
      </c>
      <c r="L46" s="195">
        <f>SUM(L47:L59)</f>
        <v>0</v>
      </c>
      <c r="M46" s="314"/>
      <c r="N46" s="135"/>
      <c r="O46" s="135"/>
      <c r="P46" s="135"/>
      <c r="Q46" s="135"/>
      <c r="R46" s="135"/>
      <c r="S46" s="135"/>
      <c r="T46" s="135"/>
      <c r="U46" s="135"/>
      <c r="V46" s="135"/>
      <c r="W46" s="135"/>
      <c r="X46" s="135"/>
      <c r="Y46" s="135"/>
      <c r="Z46" s="135"/>
      <c r="AA46" s="135"/>
      <c r="AB46" s="135"/>
      <c r="AC46" s="135"/>
      <c r="AD46" s="135"/>
      <c r="AE46" s="135"/>
      <c r="AF46" s="135"/>
      <c r="AG46" s="135"/>
      <c r="AH46" s="135"/>
    </row>
    <row r="47" spans="1:13" ht="48">
      <c r="A47" s="159" t="s">
        <v>336</v>
      </c>
      <c r="B47" s="7" t="s">
        <v>112</v>
      </c>
      <c r="C47" s="63" t="s">
        <v>113</v>
      </c>
      <c r="D47" s="7" t="s">
        <v>484</v>
      </c>
      <c r="E47" s="7" t="s">
        <v>186</v>
      </c>
      <c r="F47" s="291" t="s">
        <v>114</v>
      </c>
      <c r="G47" s="16" t="s">
        <v>330</v>
      </c>
      <c r="H47" s="8" t="s">
        <v>516</v>
      </c>
      <c r="I47" s="13"/>
      <c r="J47" s="13"/>
      <c r="K47" s="219"/>
      <c r="L47" s="183"/>
      <c r="M47" s="313" t="e">
        <f>L47/K47</f>
        <v>#DIV/0!</v>
      </c>
    </row>
    <row r="48" spans="1:34" s="81" customFormat="1" ht="147.75" customHeight="1">
      <c r="A48" s="160" t="s">
        <v>337</v>
      </c>
      <c r="B48" s="19" t="s">
        <v>573</v>
      </c>
      <c r="C48" s="64" t="s">
        <v>500</v>
      </c>
      <c r="D48" s="19" t="s">
        <v>140</v>
      </c>
      <c r="E48" s="19" t="s">
        <v>386</v>
      </c>
      <c r="F48" s="8" t="s">
        <v>58</v>
      </c>
      <c r="G48" s="19" t="s">
        <v>599</v>
      </c>
      <c r="H48" s="44">
        <v>85.9</v>
      </c>
      <c r="I48" s="25"/>
      <c r="J48" s="25"/>
      <c r="K48" s="244"/>
      <c r="L48" s="184"/>
      <c r="M48" s="313" t="e">
        <f aca="true" t="shared" si="3" ref="M48:M59">L48/K48</f>
        <v>#DIV/0!</v>
      </c>
      <c r="N48" s="80"/>
      <c r="O48" s="80"/>
      <c r="P48" s="80"/>
      <c r="Q48" s="80"/>
      <c r="R48" s="80"/>
      <c r="S48" s="80"/>
      <c r="T48" s="80"/>
      <c r="U48" s="80"/>
      <c r="V48" s="80"/>
      <c r="W48" s="80"/>
      <c r="X48" s="80"/>
      <c r="Y48" s="80"/>
      <c r="Z48" s="80"/>
      <c r="AA48" s="80"/>
      <c r="AB48" s="80"/>
      <c r="AC48" s="80"/>
      <c r="AD48" s="80"/>
      <c r="AE48" s="80"/>
      <c r="AF48" s="80"/>
      <c r="AG48" s="80"/>
      <c r="AH48" s="80"/>
    </row>
    <row r="49" spans="1:13" ht="48.75" customHeight="1">
      <c r="A49" s="384" t="s">
        <v>338</v>
      </c>
      <c r="B49" s="341" t="s">
        <v>135</v>
      </c>
      <c r="C49" s="341" t="s">
        <v>35</v>
      </c>
      <c r="D49" s="355" t="s">
        <v>311</v>
      </c>
      <c r="E49" s="341" t="s">
        <v>99</v>
      </c>
      <c r="F49" s="334" t="s">
        <v>731</v>
      </c>
      <c r="G49" s="18" t="s">
        <v>596</v>
      </c>
      <c r="H49" s="32" t="s">
        <v>282</v>
      </c>
      <c r="I49" s="30"/>
      <c r="J49" s="30"/>
      <c r="K49" s="246"/>
      <c r="L49" s="190"/>
      <c r="M49" s="313" t="e">
        <f t="shared" si="3"/>
        <v>#DIV/0!</v>
      </c>
    </row>
    <row r="50" spans="1:13" ht="42" customHeight="1">
      <c r="A50" s="385"/>
      <c r="B50" s="342"/>
      <c r="C50" s="342"/>
      <c r="D50" s="372"/>
      <c r="E50" s="342"/>
      <c r="F50" s="336"/>
      <c r="G50" s="18" t="s">
        <v>251</v>
      </c>
      <c r="H50" s="214"/>
      <c r="I50" s="222"/>
      <c r="J50" s="223"/>
      <c r="K50" s="254"/>
      <c r="L50" s="215"/>
      <c r="M50" s="313" t="e">
        <f t="shared" si="3"/>
        <v>#DIV/0!</v>
      </c>
    </row>
    <row r="51" spans="1:13" ht="21" customHeight="1">
      <c r="A51" s="385"/>
      <c r="B51" s="342"/>
      <c r="C51" s="342"/>
      <c r="D51" s="372"/>
      <c r="E51" s="342"/>
      <c r="F51" s="336"/>
      <c r="G51" s="17" t="s">
        <v>330</v>
      </c>
      <c r="H51" s="9" t="s">
        <v>681</v>
      </c>
      <c r="I51" s="28"/>
      <c r="J51" s="28"/>
      <c r="K51" s="254"/>
      <c r="L51" s="196"/>
      <c r="M51" s="313" t="e">
        <f t="shared" si="3"/>
        <v>#DIV/0!</v>
      </c>
    </row>
    <row r="52" spans="1:13" ht="60.75" customHeight="1">
      <c r="A52" s="385"/>
      <c r="B52" s="342"/>
      <c r="C52" s="342"/>
      <c r="D52" s="372"/>
      <c r="E52" s="342"/>
      <c r="F52" s="336"/>
      <c r="G52" s="19" t="s">
        <v>599</v>
      </c>
      <c r="H52" s="13" t="s">
        <v>288</v>
      </c>
      <c r="I52" s="13"/>
      <c r="J52" s="13"/>
      <c r="K52" s="219"/>
      <c r="L52" s="183"/>
      <c r="M52" s="313" t="e">
        <f t="shared" si="3"/>
        <v>#DIV/0!</v>
      </c>
    </row>
    <row r="53" spans="1:34" s="81" customFormat="1" ht="109.5" customHeight="1">
      <c r="A53" s="386"/>
      <c r="B53" s="338"/>
      <c r="C53" s="338"/>
      <c r="D53" s="361"/>
      <c r="E53" s="338"/>
      <c r="F53" s="335"/>
      <c r="G53" s="19" t="s">
        <v>382</v>
      </c>
      <c r="H53" s="13" t="s">
        <v>288</v>
      </c>
      <c r="I53" s="13"/>
      <c r="J53" s="13"/>
      <c r="K53" s="219"/>
      <c r="L53" s="183"/>
      <c r="M53" s="313" t="e">
        <f t="shared" si="3"/>
        <v>#DIV/0!</v>
      </c>
      <c r="N53" s="80"/>
      <c r="O53" s="80"/>
      <c r="P53" s="80"/>
      <c r="Q53" s="80"/>
      <c r="R53" s="80"/>
      <c r="S53" s="80"/>
      <c r="T53" s="80"/>
      <c r="U53" s="80"/>
      <c r="V53" s="80"/>
      <c r="W53" s="80"/>
      <c r="X53" s="80"/>
      <c r="Y53" s="80"/>
      <c r="Z53" s="80"/>
      <c r="AA53" s="80"/>
      <c r="AB53" s="80"/>
      <c r="AC53" s="80"/>
      <c r="AD53" s="80"/>
      <c r="AE53" s="80"/>
      <c r="AF53" s="80"/>
      <c r="AG53" s="80"/>
      <c r="AH53" s="80"/>
    </row>
    <row r="54" spans="1:34" s="93" customFormat="1" ht="32.25" customHeight="1">
      <c r="A54" s="384" t="s">
        <v>574</v>
      </c>
      <c r="B54" s="355" t="s">
        <v>474</v>
      </c>
      <c r="C54" s="355" t="s">
        <v>370</v>
      </c>
      <c r="D54" s="355" t="s">
        <v>219</v>
      </c>
      <c r="E54" s="341" t="s">
        <v>571</v>
      </c>
      <c r="F54" s="294"/>
      <c r="G54" s="18" t="s">
        <v>596</v>
      </c>
      <c r="H54" s="32">
        <v>1.96</v>
      </c>
      <c r="I54" s="32"/>
      <c r="J54" s="32"/>
      <c r="K54" s="255"/>
      <c r="L54" s="190"/>
      <c r="M54" s="313" t="e">
        <f t="shared" si="3"/>
        <v>#DIV/0!</v>
      </c>
      <c r="N54" s="83"/>
      <c r="O54" s="83"/>
      <c r="P54" s="83"/>
      <c r="Q54" s="83"/>
      <c r="R54" s="83"/>
      <c r="S54" s="83"/>
      <c r="T54" s="83"/>
      <c r="U54" s="83"/>
      <c r="V54" s="83"/>
      <c r="W54" s="83"/>
      <c r="X54" s="83"/>
      <c r="Y54" s="83"/>
      <c r="Z54" s="83"/>
      <c r="AA54" s="83"/>
      <c r="AB54" s="83"/>
      <c r="AC54" s="83"/>
      <c r="AD54" s="83"/>
      <c r="AE54" s="83"/>
      <c r="AF54" s="83"/>
      <c r="AG54" s="83"/>
      <c r="AH54" s="83"/>
    </row>
    <row r="55" spans="1:34" s="93" customFormat="1" ht="32.25" customHeight="1">
      <c r="A55" s="385"/>
      <c r="B55" s="372"/>
      <c r="C55" s="372"/>
      <c r="D55" s="372"/>
      <c r="E55" s="342"/>
      <c r="F55" s="292" t="s">
        <v>571</v>
      </c>
      <c r="G55" s="17" t="s">
        <v>330</v>
      </c>
      <c r="H55" s="9">
        <v>2.63</v>
      </c>
      <c r="I55" s="26"/>
      <c r="J55" s="26"/>
      <c r="K55" s="244"/>
      <c r="L55" s="184"/>
      <c r="M55" s="313" t="e">
        <f t="shared" si="3"/>
        <v>#DIV/0!</v>
      </c>
      <c r="N55" s="83"/>
      <c r="O55" s="83"/>
      <c r="P55" s="83"/>
      <c r="Q55" s="83"/>
      <c r="R55" s="83"/>
      <c r="S55" s="83"/>
      <c r="T55" s="83"/>
      <c r="U55" s="83"/>
      <c r="V55" s="83"/>
      <c r="W55" s="83"/>
      <c r="X55" s="83"/>
      <c r="Y55" s="83"/>
      <c r="Z55" s="83"/>
      <c r="AA55" s="83"/>
      <c r="AB55" s="83"/>
      <c r="AC55" s="83"/>
      <c r="AD55" s="83"/>
      <c r="AE55" s="83"/>
      <c r="AF55" s="83"/>
      <c r="AG55" s="83"/>
      <c r="AH55" s="83"/>
    </row>
    <row r="56" spans="1:34" s="93" customFormat="1" ht="21" customHeight="1">
      <c r="A56" s="385"/>
      <c r="B56" s="372"/>
      <c r="C56" s="372"/>
      <c r="D56" s="372"/>
      <c r="E56" s="342"/>
      <c r="F56" s="296"/>
      <c r="G56" s="58" t="s">
        <v>599</v>
      </c>
      <c r="H56" s="151">
        <v>2.5</v>
      </c>
      <c r="I56" s="151"/>
      <c r="J56" s="151"/>
      <c r="K56" s="256"/>
      <c r="L56" s="197"/>
      <c r="M56" s="313" t="e">
        <f t="shared" si="3"/>
        <v>#DIV/0!</v>
      </c>
      <c r="N56" s="83"/>
      <c r="O56" s="83"/>
      <c r="P56" s="83"/>
      <c r="Q56" s="83"/>
      <c r="R56" s="83"/>
      <c r="S56" s="83"/>
      <c r="T56" s="83"/>
      <c r="U56" s="83"/>
      <c r="V56" s="83"/>
      <c r="W56" s="83"/>
      <c r="X56" s="83"/>
      <c r="Y56" s="83"/>
      <c r="Z56" s="83"/>
      <c r="AA56" s="83"/>
      <c r="AB56" s="83"/>
      <c r="AC56" s="83"/>
      <c r="AD56" s="83"/>
      <c r="AE56" s="83"/>
      <c r="AF56" s="83"/>
      <c r="AG56" s="83"/>
      <c r="AH56" s="83"/>
    </row>
    <row r="57" spans="1:34" s="93" customFormat="1" ht="15.75" customHeight="1">
      <c r="A57" s="386"/>
      <c r="B57" s="361"/>
      <c r="C57" s="361"/>
      <c r="D57" s="361"/>
      <c r="E57" s="338"/>
      <c r="F57" s="291"/>
      <c r="G57" s="17" t="s">
        <v>382</v>
      </c>
      <c r="H57" s="13"/>
      <c r="I57" s="13"/>
      <c r="J57" s="41"/>
      <c r="K57" s="219"/>
      <c r="L57" s="183"/>
      <c r="M57" s="313" t="e">
        <f t="shared" si="3"/>
        <v>#DIV/0!</v>
      </c>
      <c r="N57" s="83"/>
      <c r="O57" s="83"/>
      <c r="P57" s="83"/>
      <c r="Q57" s="83"/>
      <c r="R57" s="83"/>
      <c r="S57" s="83"/>
      <c r="T57" s="83"/>
      <c r="U57" s="83"/>
      <c r="V57" s="83"/>
      <c r="W57" s="83"/>
      <c r="X57" s="83"/>
      <c r="Y57" s="83"/>
      <c r="Z57" s="83"/>
      <c r="AA57" s="83"/>
      <c r="AB57" s="83"/>
      <c r="AC57" s="83"/>
      <c r="AD57" s="83"/>
      <c r="AE57" s="83"/>
      <c r="AF57" s="83"/>
      <c r="AG57" s="83"/>
      <c r="AH57" s="83"/>
    </row>
    <row r="58" spans="1:34" s="93" customFormat="1" ht="15.75" customHeight="1">
      <c r="A58" s="384" t="s">
        <v>676</v>
      </c>
      <c r="B58" s="355" t="s">
        <v>677</v>
      </c>
      <c r="C58" s="355" t="s">
        <v>678</v>
      </c>
      <c r="D58" s="355" t="s">
        <v>679</v>
      </c>
      <c r="E58" s="341" t="s">
        <v>680</v>
      </c>
      <c r="F58" s="334" t="s">
        <v>115</v>
      </c>
      <c r="G58" s="20" t="s">
        <v>612</v>
      </c>
      <c r="H58" s="3"/>
      <c r="I58" s="69"/>
      <c r="J58" s="41"/>
      <c r="K58" s="219"/>
      <c r="L58" s="183"/>
      <c r="M58" s="313"/>
      <c r="N58" s="83"/>
      <c r="O58" s="83"/>
      <c r="P58" s="83"/>
      <c r="Q58" s="83"/>
      <c r="R58" s="83"/>
      <c r="S58" s="83"/>
      <c r="T58" s="83"/>
      <c r="U58" s="83"/>
      <c r="V58" s="83"/>
      <c r="W58" s="83"/>
      <c r="X58" s="83"/>
      <c r="Y58" s="83"/>
      <c r="Z58" s="83"/>
      <c r="AA58" s="83"/>
      <c r="AB58" s="83"/>
      <c r="AC58" s="83"/>
      <c r="AD58" s="83"/>
      <c r="AE58" s="83"/>
      <c r="AF58" s="83"/>
      <c r="AG58" s="83"/>
      <c r="AH58" s="83"/>
    </row>
    <row r="59" spans="1:34" s="153" customFormat="1" ht="40.5" customHeight="1" thickBot="1">
      <c r="A59" s="387"/>
      <c r="B59" s="356"/>
      <c r="C59" s="356"/>
      <c r="D59" s="356"/>
      <c r="E59" s="343"/>
      <c r="F59" s="339"/>
      <c r="G59" s="58" t="s">
        <v>382</v>
      </c>
      <c r="H59" s="151">
        <v>2.5</v>
      </c>
      <c r="I59" s="151"/>
      <c r="J59" s="30"/>
      <c r="K59" s="246"/>
      <c r="L59" s="190"/>
      <c r="M59" s="313" t="e">
        <f t="shared" si="3"/>
        <v>#DIV/0!</v>
      </c>
      <c r="N59" s="152"/>
      <c r="O59" s="152"/>
      <c r="P59" s="152"/>
      <c r="Q59" s="152"/>
      <c r="R59" s="152"/>
      <c r="S59" s="152"/>
      <c r="T59" s="152"/>
      <c r="U59" s="152"/>
      <c r="V59" s="152"/>
      <c r="W59" s="152"/>
      <c r="X59" s="152"/>
      <c r="Y59" s="152"/>
      <c r="Z59" s="152"/>
      <c r="AA59" s="152"/>
      <c r="AB59" s="152"/>
      <c r="AC59" s="152"/>
      <c r="AD59" s="152"/>
      <c r="AE59" s="152"/>
      <c r="AF59" s="152"/>
      <c r="AG59" s="152"/>
      <c r="AH59" s="152"/>
    </row>
    <row r="60" spans="1:34" s="150" customFormat="1" ht="24.75" thickBot="1">
      <c r="A60" s="167">
        <v>5</v>
      </c>
      <c r="B60" s="139" t="s">
        <v>615</v>
      </c>
      <c r="C60" s="139" t="s">
        <v>503</v>
      </c>
      <c r="D60" s="139" t="s">
        <v>614</v>
      </c>
      <c r="E60" s="145" t="s">
        <v>504</v>
      </c>
      <c r="F60" s="306"/>
      <c r="G60" s="146" t="s">
        <v>83</v>
      </c>
      <c r="H60" s="148"/>
      <c r="I60" s="148"/>
      <c r="J60" s="148"/>
      <c r="K60" s="257">
        <f>SUM(K61:K65)</f>
        <v>0</v>
      </c>
      <c r="L60" s="198">
        <f>SUM(L61:L65)</f>
        <v>0</v>
      </c>
      <c r="M60" s="316"/>
      <c r="N60" s="149"/>
      <c r="O60" s="149"/>
      <c r="P60" s="149"/>
      <c r="Q60" s="149"/>
      <c r="R60" s="149"/>
      <c r="S60" s="149"/>
      <c r="T60" s="149"/>
      <c r="U60" s="149"/>
      <c r="V60" s="149"/>
      <c r="W60" s="149"/>
      <c r="X60" s="149"/>
      <c r="Y60" s="149"/>
      <c r="Z60" s="149"/>
      <c r="AA60" s="149"/>
      <c r="AB60" s="149"/>
      <c r="AC60" s="149"/>
      <c r="AD60" s="149"/>
      <c r="AE60" s="149"/>
      <c r="AF60" s="149"/>
      <c r="AG60" s="149"/>
      <c r="AH60" s="149"/>
    </row>
    <row r="61" spans="1:13" ht="48">
      <c r="A61" s="159" t="s">
        <v>339</v>
      </c>
      <c r="B61" s="116" t="s">
        <v>617</v>
      </c>
      <c r="C61" s="7" t="s">
        <v>559</v>
      </c>
      <c r="D61" s="7" t="s">
        <v>616</v>
      </c>
      <c r="E61" s="7" t="s">
        <v>637</v>
      </c>
      <c r="F61" s="291" t="s">
        <v>116</v>
      </c>
      <c r="G61" s="16" t="s">
        <v>601</v>
      </c>
      <c r="H61" s="6" t="s">
        <v>283</v>
      </c>
      <c r="I61" s="5"/>
      <c r="J61" s="5"/>
      <c r="K61" s="217"/>
      <c r="L61" s="199"/>
      <c r="M61" s="312" t="e">
        <f aca="true" t="shared" si="4" ref="M61:M74">L61/K61</f>
        <v>#DIV/0!</v>
      </c>
    </row>
    <row r="62" spans="1:13" ht="24">
      <c r="A62" s="169" t="s">
        <v>340</v>
      </c>
      <c r="B62" s="66" t="s">
        <v>295</v>
      </c>
      <c r="C62" s="19" t="s">
        <v>403</v>
      </c>
      <c r="D62" s="19" t="s">
        <v>401</v>
      </c>
      <c r="E62" s="66" t="s">
        <v>402</v>
      </c>
      <c r="F62" s="293" t="s">
        <v>59</v>
      </c>
      <c r="G62" s="17" t="s">
        <v>601</v>
      </c>
      <c r="H62" s="8">
        <v>15</v>
      </c>
      <c r="I62" s="13"/>
      <c r="J62" s="13"/>
      <c r="K62" s="219"/>
      <c r="L62" s="184"/>
      <c r="M62" s="312" t="e">
        <f t="shared" si="4"/>
        <v>#DIV/0!</v>
      </c>
    </row>
    <row r="63" spans="1:13" ht="84" customHeight="1">
      <c r="A63" s="161" t="s">
        <v>341</v>
      </c>
      <c r="B63" s="67" t="s">
        <v>450</v>
      </c>
      <c r="C63" s="56" t="s">
        <v>658</v>
      </c>
      <c r="D63" s="56" t="s">
        <v>659</v>
      </c>
      <c r="E63" s="58" t="s">
        <v>638</v>
      </c>
      <c r="F63" s="294" t="s">
        <v>117</v>
      </c>
      <c r="G63" s="17" t="s">
        <v>601</v>
      </c>
      <c r="H63" s="29" t="s">
        <v>404</v>
      </c>
      <c r="I63" s="27"/>
      <c r="J63" s="27"/>
      <c r="K63" s="219"/>
      <c r="L63" s="184"/>
      <c r="M63" s="312" t="e">
        <f t="shared" si="4"/>
        <v>#DIV/0!</v>
      </c>
    </row>
    <row r="64" spans="1:13" ht="12">
      <c r="A64" s="160" t="s">
        <v>496</v>
      </c>
      <c r="B64" s="19" t="s">
        <v>405</v>
      </c>
      <c r="C64" s="19" t="s">
        <v>408</v>
      </c>
      <c r="D64" s="19" t="s">
        <v>406</v>
      </c>
      <c r="E64" s="58" t="s">
        <v>407</v>
      </c>
      <c r="F64" s="294" t="s">
        <v>407</v>
      </c>
      <c r="G64" s="17" t="s">
        <v>601</v>
      </c>
      <c r="H64" s="44">
        <v>30.6</v>
      </c>
      <c r="I64" s="35"/>
      <c r="J64" s="35"/>
      <c r="K64" s="244"/>
      <c r="L64" s="184"/>
      <c r="M64" s="312" t="e">
        <f t="shared" si="4"/>
        <v>#DIV/0!</v>
      </c>
    </row>
    <row r="65" spans="1:13" ht="18" customHeight="1" thickBot="1">
      <c r="A65" s="170" t="s">
        <v>409</v>
      </c>
      <c r="B65" s="68" t="s">
        <v>474</v>
      </c>
      <c r="C65" s="68" t="s">
        <v>370</v>
      </c>
      <c r="D65" s="65" t="s">
        <v>219</v>
      </c>
      <c r="E65" s="65" t="s">
        <v>82</v>
      </c>
      <c r="F65" s="295" t="s">
        <v>82</v>
      </c>
      <c r="G65" s="17" t="s">
        <v>601</v>
      </c>
      <c r="H65" s="8">
        <v>5</v>
      </c>
      <c r="K65" s="244"/>
      <c r="L65" s="184"/>
      <c r="M65" s="312" t="e">
        <f t="shared" si="4"/>
        <v>#DIV/0!</v>
      </c>
    </row>
    <row r="66" spans="1:34" s="143" customFormat="1" ht="36.75" thickBot="1">
      <c r="A66" s="167">
        <v>6</v>
      </c>
      <c r="B66" s="139" t="s">
        <v>683</v>
      </c>
      <c r="C66" s="139" t="s">
        <v>671</v>
      </c>
      <c r="D66" s="131" t="s">
        <v>660</v>
      </c>
      <c r="E66" s="131" t="s">
        <v>640</v>
      </c>
      <c r="F66" s="303"/>
      <c r="G66" s="132" t="s">
        <v>83</v>
      </c>
      <c r="H66" s="134"/>
      <c r="I66" s="134"/>
      <c r="J66" s="134"/>
      <c r="K66" s="258">
        <f>SUM(K67:K72)</f>
        <v>0</v>
      </c>
      <c r="L66" s="200">
        <f>SUM(L67:L72)</f>
        <v>0</v>
      </c>
      <c r="M66" s="314"/>
      <c r="N66" s="142"/>
      <c r="O66" s="142"/>
      <c r="P66" s="142"/>
      <c r="Q66" s="142"/>
      <c r="R66" s="142"/>
      <c r="S66" s="142"/>
      <c r="T66" s="142"/>
      <c r="U66" s="142"/>
      <c r="V66" s="142"/>
      <c r="W66" s="142"/>
      <c r="X66" s="142"/>
      <c r="Y66" s="142"/>
      <c r="Z66" s="142"/>
      <c r="AA66" s="142"/>
      <c r="AB66" s="142"/>
      <c r="AC66" s="142"/>
      <c r="AD66" s="142"/>
      <c r="AE66" s="142"/>
      <c r="AF66" s="142"/>
      <c r="AG66" s="142"/>
      <c r="AH66" s="142"/>
    </row>
    <row r="67" spans="1:13" ht="36">
      <c r="A67" s="159" t="s">
        <v>342</v>
      </c>
      <c r="B67" s="7" t="s">
        <v>672</v>
      </c>
      <c r="C67" s="7" t="s">
        <v>319</v>
      </c>
      <c r="D67" s="7" t="s">
        <v>414</v>
      </c>
      <c r="E67" s="7" t="s">
        <v>317</v>
      </c>
      <c r="F67" s="291" t="s">
        <v>60</v>
      </c>
      <c r="G67" s="16" t="s">
        <v>383</v>
      </c>
      <c r="H67" s="8" t="s">
        <v>318</v>
      </c>
      <c r="I67" s="8"/>
      <c r="J67" s="8"/>
      <c r="K67" s="245"/>
      <c r="L67" s="279"/>
      <c r="M67" s="317" t="e">
        <f t="shared" si="4"/>
        <v>#DIV/0!</v>
      </c>
    </row>
    <row r="68" spans="1:13" ht="36">
      <c r="A68" s="160" t="s">
        <v>343</v>
      </c>
      <c r="B68" s="19" t="s">
        <v>77</v>
      </c>
      <c r="C68" s="19" t="s">
        <v>624</v>
      </c>
      <c r="D68" s="19" t="s">
        <v>78</v>
      </c>
      <c r="E68" s="19" t="s">
        <v>641</v>
      </c>
      <c r="F68" s="291" t="s">
        <v>641</v>
      </c>
      <c r="G68" s="16" t="s">
        <v>383</v>
      </c>
      <c r="H68" s="48">
        <v>27</v>
      </c>
      <c r="I68" s="52"/>
      <c r="J68" s="52"/>
      <c r="K68" s="244"/>
      <c r="L68" s="237"/>
      <c r="M68" s="317" t="e">
        <f t="shared" si="4"/>
        <v>#DIV/0!</v>
      </c>
    </row>
    <row r="69" spans="1:13" ht="36">
      <c r="A69" s="160" t="s">
        <v>344</v>
      </c>
      <c r="B69" s="19" t="s">
        <v>226</v>
      </c>
      <c r="C69" s="19" t="s">
        <v>625</v>
      </c>
      <c r="D69" s="19" t="s">
        <v>227</v>
      </c>
      <c r="E69" s="19" t="s">
        <v>639</v>
      </c>
      <c r="F69" s="291" t="s">
        <v>7</v>
      </c>
      <c r="G69" s="16" t="s">
        <v>383</v>
      </c>
      <c r="H69" s="8">
        <v>200</v>
      </c>
      <c r="I69" s="13"/>
      <c r="J69" s="13"/>
      <c r="K69" s="219"/>
      <c r="L69" s="280"/>
      <c r="M69" s="317" t="e">
        <f t="shared" si="4"/>
        <v>#DIV/0!</v>
      </c>
    </row>
    <row r="70" spans="1:13" ht="24">
      <c r="A70" s="362" t="s">
        <v>345</v>
      </c>
      <c r="B70" s="341" t="s">
        <v>229</v>
      </c>
      <c r="C70" s="341" t="s">
        <v>626</v>
      </c>
      <c r="D70" s="341" t="s">
        <v>228</v>
      </c>
      <c r="E70" s="341" t="s">
        <v>636</v>
      </c>
      <c r="F70" s="9" t="s">
        <v>61</v>
      </c>
      <c r="G70" s="16" t="s">
        <v>383</v>
      </c>
      <c r="H70" s="8" t="s">
        <v>132</v>
      </c>
      <c r="I70" s="13"/>
      <c r="J70" s="13"/>
      <c r="K70" s="219"/>
      <c r="L70" s="280"/>
      <c r="M70" s="317" t="e">
        <f t="shared" si="4"/>
        <v>#DIV/0!</v>
      </c>
    </row>
    <row r="71" spans="1:13" ht="24" customHeight="1">
      <c r="A71" s="363"/>
      <c r="B71" s="338"/>
      <c r="C71" s="338"/>
      <c r="D71" s="338"/>
      <c r="E71" s="338"/>
      <c r="F71" s="6"/>
      <c r="G71" s="18" t="s">
        <v>596</v>
      </c>
      <c r="H71" s="32" t="s">
        <v>387</v>
      </c>
      <c r="I71" s="30"/>
      <c r="J71" s="30"/>
      <c r="K71" s="259"/>
      <c r="L71" s="201"/>
      <c r="M71" s="317" t="e">
        <f t="shared" si="4"/>
        <v>#DIV/0!</v>
      </c>
    </row>
    <row r="72" spans="1:13" ht="22.5" customHeight="1" thickBot="1">
      <c r="A72" s="162" t="s">
        <v>497</v>
      </c>
      <c r="B72" s="59" t="s">
        <v>474</v>
      </c>
      <c r="C72" s="59" t="s">
        <v>370</v>
      </c>
      <c r="D72" s="59" t="s">
        <v>219</v>
      </c>
      <c r="E72" s="59" t="s">
        <v>642</v>
      </c>
      <c r="F72" s="327" t="s">
        <v>642</v>
      </c>
      <c r="G72" s="328" t="s">
        <v>383</v>
      </c>
      <c r="H72" s="329">
        <v>0.25</v>
      </c>
      <c r="I72" s="330"/>
      <c r="J72" s="330"/>
      <c r="K72" s="331"/>
      <c r="L72" s="332"/>
      <c r="M72" s="333" t="e">
        <f t="shared" si="4"/>
        <v>#DIV/0!</v>
      </c>
    </row>
    <row r="73" spans="1:34" s="143" customFormat="1" ht="44.25" customHeight="1" thickBot="1">
      <c r="A73" s="158">
        <v>7</v>
      </c>
      <c r="B73" s="131" t="s">
        <v>575</v>
      </c>
      <c r="C73" s="131" t="s">
        <v>392</v>
      </c>
      <c r="D73" s="131" t="s">
        <v>562</v>
      </c>
      <c r="E73" s="131" t="s">
        <v>699</v>
      </c>
      <c r="F73" s="303"/>
      <c r="G73" s="132" t="s">
        <v>83</v>
      </c>
      <c r="H73" s="323"/>
      <c r="I73" s="323"/>
      <c r="J73" s="323"/>
      <c r="K73" s="324">
        <f>SUM(K74:K80)</f>
        <v>0</v>
      </c>
      <c r="L73" s="325">
        <f>SUM(L74:L80)</f>
        <v>0</v>
      </c>
      <c r="M73" s="326"/>
      <c r="N73" s="142"/>
      <c r="O73" s="142"/>
      <c r="P73" s="142"/>
      <c r="Q73" s="142"/>
      <c r="R73" s="142"/>
      <c r="S73" s="142"/>
      <c r="T73" s="142"/>
      <c r="U73" s="142"/>
      <c r="V73" s="142"/>
      <c r="W73" s="142"/>
      <c r="X73" s="142"/>
      <c r="Y73" s="142"/>
      <c r="Z73" s="142"/>
      <c r="AA73" s="142"/>
      <c r="AB73" s="142"/>
      <c r="AC73" s="142"/>
      <c r="AD73" s="142"/>
      <c r="AE73" s="142"/>
      <c r="AF73" s="142"/>
      <c r="AG73" s="142"/>
      <c r="AH73" s="142"/>
    </row>
    <row r="74" spans="1:13" ht="58.5" customHeight="1">
      <c r="A74" s="133" t="s">
        <v>346</v>
      </c>
      <c r="B74" s="57" t="s">
        <v>563</v>
      </c>
      <c r="C74" s="57" t="s">
        <v>719</v>
      </c>
      <c r="D74" s="57" t="s">
        <v>443</v>
      </c>
      <c r="E74" s="57" t="s">
        <v>566</v>
      </c>
      <c r="F74" s="301" t="s">
        <v>8</v>
      </c>
      <c r="G74" s="16" t="s">
        <v>212</v>
      </c>
      <c r="H74" s="8" t="s">
        <v>718</v>
      </c>
      <c r="I74" s="13"/>
      <c r="J74" s="13"/>
      <c r="K74" s="219"/>
      <c r="L74" s="183"/>
      <c r="M74" s="313" t="e">
        <f t="shared" si="4"/>
        <v>#DIV/0!</v>
      </c>
    </row>
    <row r="75" spans="1:13" ht="36">
      <c r="A75" s="160" t="s">
        <v>347</v>
      </c>
      <c r="B75" s="19" t="s">
        <v>444</v>
      </c>
      <c r="C75" s="58" t="s">
        <v>476</v>
      </c>
      <c r="D75" s="19" t="s">
        <v>445</v>
      </c>
      <c r="E75" s="19" t="s">
        <v>107</v>
      </c>
      <c r="F75" s="291" t="s">
        <v>9</v>
      </c>
      <c r="G75" s="16" t="s">
        <v>212</v>
      </c>
      <c r="H75" s="8" t="s">
        <v>706</v>
      </c>
      <c r="I75" s="8"/>
      <c r="J75" s="8"/>
      <c r="K75" s="245"/>
      <c r="L75" s="183"/>
      <c r="M75" s="313" t="e">
        <f aca="true" t="shared" si="5" ref="M75:M80">L75/K75</f>
        <v>#DIV/0!</v>
      </c>
    </row>
    <row r="76" spans="1:13" ht="138.75" customHeight="1">
      <c r="A76" s="179" t="s">
        <v>498</v>
      </c>
      <c r="B76" s="180" t="s">
        <v>263</v>
      </c>
      <c r="C76" s="181" t="s">
        <v>13</v>
      </c>
      <c r="D76" s="180" t="s">
        <v>293</v>
      </c>
      <c r="E76" s="277" t="s">
        <v>106</v>
      </c>
      <c r="F76" s="15" t="s">
        <v>62</v>
      </c>
      <c r="G76" s="58" t="s">
        <v>602</v>
      </c>
      <c r="H76" s="45" t="s">
        <v>294</v>
      </c>
      <c r="I76" s="36"/>
      <c r="J76" s="36"/>
      <c r="K76" s="260"/>
      <c r="L76" s="202"/>
      <c r="M76" s="313" t="e">
        <f t="shared" si="5"/>
        <v>#DIV/0!</v>
      </c>
    </row>
    <row r="77" spans="1:13" ht="36" customHeight="1">
      <c r="A77" s="362" t="s">
        <v>424</v>
      </c>
      <c r="B77" s="341" t="s">
        <v>134</v>
      </c>
      <c r="C77" s="341" t="s">
        <v>388</v>
      </c>
      <c r="D77" s="341" t="s">
        <v>707</v>
      </c>
      <c r="E77" s="341" t="s">
        <v>682</v>
      </c>
      <c r="F77" s="334" t="s">
        <v>10</v>
      </c>
      <c r="G77" s="16" t="s">
        <v>212</v>
      </c>
      <c r="H77" s="8" t="s">
        <v>708</v>
      </c>
      <c r="I77" s="8"/>
      <c r="J77" s="8"/>
      <c r="K77" s="245"/>
      <c r="L77" s="183"/>
      <c r="M77" s="313" t="e">
        <f t="shared" si="5"/>
        <v>#DIV/0!</v>
      </c>
    </row>
    <row r="78" spans="1:13" ht="23.25" customHeight="1">
      <c r="A78" s="363"/>
      <c r="B78" s="338"/>
      <c r="C78" s="338"/>
      <c r="D78" s="338"/>
      <c r="E78" s="338"/>
      <c r="F78" s="335"/>
      <c r="G78" s="16" t="s">
        <v>602</v>
      </c>
      <c r="H78" s="11" t="s">
        <v>710</v>
      </c>
      <c r="I78" s="11"/>
      <c r="J78" s="11"/>
      <c r="K78" s="245"/>
      <c r="L78" s="183"/>
      <c r="M78" s="313" t="e">
        <f>L78/K78</f>
        <v>#DIV/0!</v>
      </c>
    </row>
    <row r="79" spans="1:13" ht="15.75" customHeight="1">
      <c r="A79" s="362" t="s">
        <v>148</v>
      </c>
      <c r="B79" s="341" t="s">
        <v>474</v>
      </c>
      <c r="C79" s="341" t="s">
        <v>370</v>
      </c>
      <c r="D79" s="341" t="s">
        <v>219</v>
      </c>
      <c r="E79" s="341" t="s">
        <v>643</v>
      </c>
      <c r="F79" s="334" t="s">
        <v>643</v>
      </c>
      <c r="G79" s="16" t="s">
        <v>212</v>
      </c>
      <c r="H79" s="40">
        <v>2.5</v>
      </c>
      <c r="I79" s="13"/>
      <c r="J79" s="13"/>
      <c r="K79" s="219"/>
      <c r="L79" s="183"/>
      <c r="M79" s="313" t="e">
        <f t="shared" si="5"/>
        <v>#DIV/0!</v>
      </c>
    </row>
    <row r="80" spans="1:13" ht="35.25" customHeight="1" thickBot="1">
      <c r="A80" s="368"/>
      <c r="B80" s="343"/>
      <c r="C80" s="343"/>
      <c r="D80" s="343"/>
      <c r="E80" s="343"/>
      <c r="F80" s="339"/>
      <c r="G80" s="17" t="s">
        <v>602</v>
      </c>
      <c r="H80" s="8">
        <v>3</v>
      </c>
      <c r="K80" s="244"/>
      <c r="L80" s="182"/>
      <c r="M80" s="313" t="e">
        <f t="shared" si="5"/>
        <v>#DIV/0!</v>
      </c>
    </row>
    <row r="81" spans="1:34" s="143" customFormat="1" ht="53.25" customHeight="1" thickBot="1">
      <c r="A81" s="167">
        <v>8</v>
      </c>
      <c r="B81" s="139" t="s">
        <v>541</v>
      </c>
      <c r="C81" s="139" t="s">
        <v>547</v>
      </c>
      <c r="D81" s="139" t="s">
        <v>546</v>
      </c>
      <c r="E81" s="139" t="s">
        <v>644</v>
      </c>
      <c r="F81" s="307"/>
      <c r="G81" s="141" t="s">
        <v>83</v>
      </c>
      <c r="H81" s="134"/>
      <c r="I81" s="134"/>
      <c r="J81" s="134"/>
      <c r="K81" s="261">
        <f>SUM(K82:K86)</f>
        <v>0</v>
      </c>
      <c r="L81" s="203">
        <f>SUM(L82:L86)</f>
        <v>0</v>
      </c>
      <c r="M81" s="314"/>
      <c r="N81" s="142"/>
      <c r="O81" s="142"/>
      <c r="P81" s="142"/>
      <c r="Q81" s="142"/>
      <c r="R81" s="142"/>
      <c r="S81" s="142"/>
      <c r="T81" s="142"/>
      <c r="U81" s="142"/>
      <c r="V81" s="142"/>
      <c r="W81" s="142"/>
      <c r="X81" s="142"/>
      <c r="Y81" s="142"/>
      <c r="Z81" s="142"/>
      <c r="AA81" s="142"/>
      <c r="AB81" s="142"/>
      <c r="AC81" s="142"/>
      <c r="AD81" s="142"/>
      <c r="AE81" s="142"/>
      <c r="AF81" s="142"/>
      <c r="AG81" s="142"/>
      <c r="AH81" s="142"/>
    </row>
    <row r="82" spans="1:13" ht="68.25" customHeight="1">
      <c r="A82" s="159" t="s">
        <v>348</v>
      </c>
      <c r="B82" s="7" t="s">
        <v>548</v>
      </c>
      <c r="C82" s="7" t="s">
        <v>305</v>
      </c>
      <c r="D82" s="7" t="s">
        <v>560</v>
      </c>
      <c r="E82" s="7" t="s">
        <v>645</v>
      </c>
      <c r="F82" s="291" t="s">
        <v>11</v>
      </c>
      <c r="G82" s="16" t="s">
        <v>383</v>
      </c>
      <c r="H82" s="8">
        <v>37.6</v>
      </c>
      <c r="K82" s="244"/>
      <c r="L82" s="184"/>
      <c r="M82" s="313" t="e">
        <f aca="true" t="shared" si="6" ref="M82:M97">L82/K82</f>
        <v>#DIV/0!</v>
      </c>
    </row>
    <row r="83" spans="1:13" ht="26.25" customHeight="1">
      <c r="A83" s="362" t="s">
        <v>349</v>
      </c>
      <c r="B83" s="341" t="s">
        <v>134</v>
      </c>
      <c r="C83" s="341" t="s">
        <v>389</v>
      </c>
      <c r="D83" s="341" t="s">
        <v>542</v>
      </c>
      <c r="E83" s="341" t="s">
        <v>98</v>
      </c>
      <c r="F83" s="334" t="s">
        <v>63</v>
      </c>
      <c r="G83" s="16" t="s">
        <v>383</v>
      </c>
      <c r="H83" s="8" t="s">
        <v>457</v>
      </c>
      <c r="I83" s="8"/>
      <c r="J83" s="8"/>
      <c r="K83" s="245"/>
      <c r="L83" s="184"/>
      <c r="M83" s="313" t="e">
        <f t="shared" si="6"/>
        <v>#DIV/0!</v>
      </c>
    </row>
    <row r="84" spans="1:34" s="81" customFormat="1" ht="24" customHeight="1">
      <c r="A84" s="366"/>
      <c r="B84" s="342"/>
      <c r="C84" s="342"/>
      <c r="D84" s="342"/>
      <c r="E84" s="342"/>
      <c r="F84" s="336"/>
      <c r="G84" s="19" t="s">
        <v>599</v>
      </c>
      <c r="H84" s="8" t="s">
        <v>287</v>
      </c>
      <c r="I84" s="13"/>
      <c r="J84" s="13"/>
      <c r="K84" s="219"/>
      <c r="L84" s="184"/>
      <c r="M84" s="313" t="e">
        <f t="shared" si="6"/>
        <v>#DIV/0!</v>
      </c>
      <c r="N84" s="85"/>
      <c r="O84" s="85"/>
      <c r="P84" s="85"/>
      <c r="Q84" s="85"/>
      <c r="R84" s="85"/>
      <c r="S84" s="80"/>
      <c r="T84" s="80"/>
      <c r="U84" s="80"/>
      <c r="V84" s="80"/>
      <c r="W84" s="80"/>
      <c r="X84" s="80"/>
      <c r="Y84" s="80"/>
      <c r="Z84" s="80"/>
      <c r="AA84" s="80"/>
      <c r="AB84" s="80"/>
      <c r="AC84" s="80"/>
      <c r="AD84" s="80"/>
      <c r="AE84" s="80"/>
      <c r="AF84" s="80"/>
      <c r="AG84" s="80"/>
      <c r="AH84" s="80"/>
    </row>
    <row r="85" spans="1:18" ht="18.75" customHeight="1">
      <c r="A85" s="363"/>
      <c r="B85" s="338"/>
      <c r="C85" s="338"/>
      <c r="D85" s="338"/>
      <c r="E85" s="338"/>
      <c r="F85" s="335"/>
      <c r="G85" s="18" t="s">
        <v>596</v>
      </c>
      <c r="H85" s="32" t="s">
        <v>284</v>
      </c>
      <c r="I85" s="30"/>
      <c r="J85" s="78"/>
      <c r="K85" s="262"/>
      <c r="L85" s="204"/>
      <c r="M85" s="313" t="e">
        <f t="shared" si="6"/>
        <v>#DIV/0!</v>
      </c>
      <c r="N85" s="83"/>
      <c r="O85" s="83"/>
      <c r="P85" s="83"/>
      <c r="Q85" s="83"/>
      <c r="R85" s="83"/>
    </row>
    <row r="86" spans="1:34" s="81" customFormat="1" ht="24" customHeight="1" thickBot="1">
      <c r="A86" s="161" t="s">
        <v>499</v>
      </c>
      <c r="B86" s="58" t="s">
        <v>312</v>
      </c>
      <c r="C86" s="58" t="s">
        <v>370</v>
      </c>
      <c r="D86" s="58" t="s">
        <v>543</v>
      </c>
      <c r="E86" s="58" t="s">
        <v>646</v>
      </c>
      <c r="F86" s="292" t="s">
        <v>646</v>
      </c>
      <c r="G86" s="16" t="s">
        <v>383</v>
      </c>
      <c r="H86" s="46">
        <v>0.5</v>
      </c>
      <c r="I86" s="38"/>
      <c r="J86" s="38"/>
      <c r="K86" s="219"/>
      <c r="L86" s="183"/>
      <c r="M86" s="313" t="e">
        <f t="shared" si="6"/>
        <v>#DIV/0!</v>
      </c>
      <c r="N86" s="83"/>
      <c r="O86" s="83"/>
      <c r="P86" s="83"/>
      <c r="Q86" s="83"/>
      <c r="R86" s="83"/>
      <c r="S86" s="79"/>
      <c r="T86" s="80"/>
      <c r="U86" s="80"/>
      <c r="V86" s="80"/>
      <c r="W86" s="80"/>
      <c r="X86" s="80"/>
      <c r="Y86" s="80"/>
      <c r="Z86" s="80"/>
      <c r="AA86" s="80"/>
      <c r="AB86" s="80"/>
      <c r="AC86" s="80"/>
      <c r="AD86" s="80"/>
      <c r="AE86" s="80"/>
      <c r="AF86" s="80"/>
      <c r="AG86" s="80"/>
      <c r="AH86" s="80"/>
    </row>
    <row r="87" spans="1:34" s="143" customFormat="1" ht="36.75" thickBot="1">
      <c r="A87" s="167">
        <v>9</v>
      </c>
      <c r="B87" s="139" t="s">
        <v>544</v>
      </c>
      <c r="C87" s="139" t="s">
        <v>449</v>
      </c>
      <c r="D87" s="139" t="s">
        <v>446</v>
      </c>
      <c r="E87" s="139" t="s">
        <v>698</v>
      </c>
      <c r="F87" s="307"/>
      <c r="G87" s="141" t="s">
        <v>83</v>
      </c>
      <c r="H87" s="134"/>
      <c r="I87" s="134"/>
      <c r="J87" s="134"/>
      <c r="K87" s="261">
        <f>SUM(K88:K89)</f>
        <v>0</v>
      </c>
      <c r="L87" s="203">
        <f>SUM(L88:L89)</f>
        <v>0</v>
      </c>
      <c r="M87" s="314"/>
      <c r="N87" s="142"/>
      <c r="O87" s="142"/>
      <c r="P87" s="142"/>
      <c r="Q87" s="142"/>
      <c r="R87" s="142"/>
      <c r="S87" s="142"/>
      <c r="T87" s="142"/>
      <c r="U87" s="142"/>
      <c r="V87" s="142"/>
      <c r="W87" s="142"/>
      <c r="X87" s="142"/>
      <c r="Y87" s="142"/>
      <c r="Z87" s="142"/>
      <c r="AA87" s="142"/>
      <c r="AB87" s="142"/>
      <c r="AC87" s="142"/>
      <c r="AD87" s="142"/>
      <c r="AE87" s="142"/>
      <c r="AF87" s="142"/>
      <c r="AG87" s="142"/>
      <c r="AH87" s="142"/>
    </row>
    <row r="88" spans="1:13" ht="60">
      <c r="A88" s="159" t="s">
        <v>350</v>
      </c>
      <c r="B88" s="7" t="s">
        <v>545</v>
      </c>
      <c r="C88" s="7" t="s">
        <v>532</v>
      </c>
      <c r="D88" s="7" t="s">
        <v>421</v>
      </c>
      <c r="E88" s="7" t="s">
        <v>136</v>
      </c>
      <c r="F88" s="291" t="s">
        <v>12</v>
      </c>
      <c r="G88" s="16" t="s">
        <v>383</v>
      </c>
      <c r="H88" s="29">
        <v>0.96</v>
      </c>
      <c r="I88" s="239"/>
      <c r="J88" s="239"/>
      <c r="K88" s="244"/>
      <c r="L88" s="184"/>
      <c r="M88" s="313" t="e">
        <f t="shared" si="6"/>
        <v>#DIV/0!</v>
      </c>
    </row>
    <row r="89" spans="1:13" ht="36.75" thickBot="1">
      <c r="A89" s="161" t="s">
        <v>351</v>
      </c>
      <c r="B89" s="58" t="s">
        <v>695</v>
      </c>
      <c r="C89" s="58" t="s">
        <v>533</v>
      </c>
      <c r="D89" s="58" t="s">
        <v>447</v>
      </c>
      <c r="E89" s="58" t="s">
        <v>647</v>
      </c>
      <c r="F89" s="292" t="s">
        <v>64</v>
      </c>
      <c r="G89" s="16" t="s">
        <v>383</v>
      </c>
      <c r="H89" s="9" t="s">
        <v>458</v>
      </c>
      <c r="I89" s="9"/>
      <c r="J89" s="9"/>
      <c r="K89" s="256"/>
      <c r="L89" s="196"/>
      <c r="M89" s="313" t="e">
        <f t="shared" si="6"/>
        <v>#DIV/0!</v>
      </c>
    </row>
    <row r="90" spans="1:34" s="150" customFormat="1" ht="24.75" thickBot="1">
      <c r="A90" s="167">
        <v>10</v>
      </c>
      <c r="B90" s="139" t="s">
        <v>619</v>
      </c>
      <c r="C90" s="139" t="s">
        <v>267</v>
      </c>
      <c r="D90" s="139" t="s">
        <v>620</v>
      </c>
      <c r="E90" s="139" t="s">
        <v>698</v>
      </c>
      <c r="F90" s="307"/>
      <c r="G90" s="141" t="s">
        <v>83</v>
      </c>
      <c r="H90" s="148"/>
      <c r="I90" s="148"/>
      <c r="J90" s="148"/>
      <c r="K90" s="263">
        <f>SUM(K91:K95)</f>
        <v>0</v>
      </c>
      <c r="L90" s="205">
        <f>SUM(L91:L95)</f>
        <v>0</v>
      </c>
      <c r="M90" s="316"/>
      <c r="N90" s="149"/>
      <c r="O90" s="149"/>
      <c r="P90" s="149"/>
      <c r="Q90" s="149"/>
      <c r="R90" s="149"/>
      <c r="S90" s="149"/>
      <c r="T90" s="149"/>
      <c r="U90" s="149"/>
      <c r="V90" s="149"/>
      <c r="W90" s="149"/>
      <c r="X90" s="149"/>
      <c r="Y90" s="149"/>
      <c r="Z90" s="149"/>
      <c r="AA90" s="149"/>
      <c r="AB90" s="149"/>
      <c r="AC90" s="149"/>
      <c r="AD90" s="149"/>
      <c r="AE90" s="149"/>
      <c r="AF90" s="149"/>
      <c r="AG90" s="149"/>
      <c r="AH90" s="149"/>
    </row>
    <row r="91" spans="1:13" ht="36">
      <c r="A91" s="159" t="s">
        <v>352</v>
      </c>
      <c r="B91" s="7" t="s">
        <v>268</v>
      </c>
      <c r="C91" s="7" t="s">
        <v>18</v>
      </c>
      <c r="D91" s="7" t="s">
        <v>16</v>
      </c>
      <c r="E91" s="7" t="s">
        <v>705</v>
      </c>
      <c r="F91" s="291" t="s">
        <v>65</v>
      </c>
      <c r="G91" s="16" t="s">
        <v>603</v>
      </c>
      <c r="H91" s="147" t="s">
        <v>17</v>
      </c>
      <c r="I91" s="147"/>
      <c r="J91" s="147"/>
      <c r="K91" s="245"/>
      <c r="L91" s="199"/>
      <c r="M91" s="312" t="e">
        <f t="shared" si="6"/>
        <v>#DIV/0!</v>
      </c>
    </row>
    <row r="92" spans="1:13" ht="36">
      <c r="A92" s="160" t="s">
        <v>353</v>
      </c>
      <c r="B92" s="19" t="s">
        <v>720</v>
      </c>
      <c r="C92" s="19" t="s">
        <v>690</v>
      </c>
      <c r="D92" s="19" t="s">
        <v>266</v>
      </c>
      <c r="E92" s="19" t="s">
        <v>648</v>
      </c>
      <c r="F92" s="300" t="s">
        <v>65</v>
      </c>
      <c r="G92" s="17" t="s">
        <v>603</v>
      </c>
      <c r="H92" s="8">
        <v>74</v>
      </c>
      <c r="I92" s="8"/>
      <c r="J92" s="8"/>
      <c r="K92" s="245"/>
      <c r="L92" s="183"/>
      <c r="M92" s="312" t="e">
        <f t="shared" si="6"/>
        <v>#DIV/0!</v>
      </c>
    </row>
    <row r="93" spans="1:13" ht="36" customHeight="1">
      <c r="A93" s="362" t="s">
        <v>465</v>
      </c>
      <c r="B93" s="341" t="s">
        <v>584</v>
      </c>
      <c r="C93" s="341" t="s">
        <v>514</v>
      </c>
      <c r="D93" s="341" t="s">
        <v>269</v>
      </c>
      <c r="E93" s="341" t="s">
        <v>649</v>
      </c>
      <c r="F93" s="334" t="s">
        <v>161</v>
      </c>
      <c r="G93" s="17" t="s">
        <v>603</v>
      </c>
      <c r="H93" s="8" t="s">
        <v>19</v>
      </c>
      <c r="I93" s="8"/>
      <c r="J93" s="8"/>
      <c r="K93" s="245"/>
      <c r="L93" s="183"/>
      <c r="M93" s="312" t="e">
        <f t="shared" si="6"/>
        <v>#DIV/0!</v>
      </c>
    </row>
    <row r="94" spans="1:13" ht="17.25" customHeight="1">
      <c r="A94" s="363"/>
      <c r="B94" s="338"/>
      <c r="C94" s="338"/>
      <c r="D94" s="338"/>
      <c r="E94" s="338"/>
      <c r="F94" s="335"/>
      <c r="G94" s="17" t="s">
        <v>612</v>
      </c>
      <c r="H94" s="8"/>
      <c r="I94" s="8"/>
      <c r="J94" s="224"/>
      <c r="K94" s="245"/>
      <c r="L94" s="183"/>
      <c r="M94" s="312" t="e">
        <f t="shared" si="6"/>
        <v>#DIV/0!</v>
      </c>
    </row>
    <row r="95" spans="1:13" ht="16.5" customHeight="1" thickBot="1">
      <c r="A95" s="160" t="s">
        <v>466</v>
      </c>
      <c r="B95" s="19" t="s">
        <v>474</v>
      </c>
      <c r="C95" s="19" t="s">
        <v>370</v>
      </c>
      <c r="D95" s="19" t="s">
        <v>219</v>
      </c>
      <c r="E95" s="19" t="s">
        <v>643</v>
      </c>
      <c r="F95" s="300" t="s">
        <v>643</v>
      </c>
      <c r="G95" s="17" t="s">
        <v>603</v>
      </c>
      <c r="H95" s="11">
        <v>1.5</v>
      </c>
      <c r="I95" s="39"/>
      <c r="J95" s="39"/>
      <c r="K95" s="245"/>
      <c r="L95" s="183"/>
      <c r="M95" s="312" t="e">
        <f t="shared" si="6"/>
        <v>#DIV/0!</v>
      </c>
    </row>
    <row r="96" spans="1:34" s="143" customFormat="1" ht="36.75" thickBot="1">
      <c r="A96" s="167">
        <v>11</v>
      </c>
      <c r="B96" s="139" t="s">
        <v>270</v>
      </c>
      <c r="C96" s="139" t="s">
        <v>271</v>
      </c>
      <c r="D96" s="139" t="s">
        <v>272</v>
      </c>
      <c r="E96" s="139" t="s">
        <v>650</v>
      </c>
      <c r="F96" s="307"/>
      <c r="G96" s="141" t="s">
        <v>83</v>
      </c>
      <c r="H96" s="134"/>
      <c r="I96" s="134"/>
      <c r="J96" s="134"/>
      <c r="K96" s="261">
        <f>SUM(K97:K105)</f>
        <v>0</v>
      </c>
      <c r="L96" s="203">
        <f>SUM(L97:L105)</f>
        <v>0</v>
      </c>
      <c r="M96" s="314"/>
      <c r="N96" s="142"/>
      <c r="O96" s="142"/>
      <c r="P96" s="142"/>
      <c r="Q96" s="142"/>
      <c r="R96" s="142"/>
      <c r="S96" s="142"/>
      <c r="T96" s="142"/>
      <c r="U96" s="142"/>
      <c r="V96" s="142"/>
      <c r="W96" s="142"/>
      <c r="X96" s="142"/>
      <c r="Y96" s="142"/>
      <c r="Z96" s="142"/>
      <c r="AA96" s="142"/>
      <c r="AB96" s="142"/>
      <c r="AC96" s="142"/>
      <c r="AD96" s="142"/>
      <c r="AE96" s="142"/>
      <c r="AF96" s="142"/>
      <c r="AG96" s="142"/>
      <c r="AH96" s="142"/>
    </row>
    <row r="97" spans="1:13" ht="76.5" customHeight="1">
      <c r="A97" s="369" t="s">
        <v>354</v>
      </c>
      <c r="B97" s="337" t="s">
        <v>275</v>
      </c>
      <c r="C97" s="337" t="s">
        <v>572</v>
      </c>
      <c r="D97" s="337" t="s">
        <v>273</v>
      </c>
      <c r="E97" s="337" t="s">
        <v>95</v>
      </c>
      <c r="F97" s="340" t="s">
        <v>66</v>
      </c>
      <c r="G97" s="16" t="s">
        <v>232</v>
      </c>
      <c r="H97" s="8" t="s">
        <v>215</v>
      </c>
      <c r="I97" s="13"/>
      <c r="J97" s="13"/>
      <c r="K97" s="219"/>
      <c r="L97" s="206"/>
      <c r="M97" s="313" t="e">
        <f t="shared" si="6"/>
        <v>#DIV/0!</v>
      </c>
    </row>
    <row r="98" spans="1:13" ht="59.25" customHeight="1">
      <c r="A98" s="363"/>
      <c r="B98" s="338"/>
      <c r="C98" s="338"/>
      <c r="D98" s="338"/>
      <c r="E98" s="338"/>
      <c r="F98" s="335"/>
      <c r="G98" s="16" t="s">
        <v>383</v>
      </c>
      <c r="H98" s="8" t="s">
        <v>627</v>
      </c>
      <c r="I98" s="13"/>
      <c r="J98" s="13"/>
      <c r="K98" s="219"/>
      <c r="L98" s="184"/>
      <c r="M98" s="313" t="e">
        <f aca="true" t="shared" si="7" ref="M98:M105">L98/K98</f>
        <v>#DIV/0!</v>
      </c>
    </row>
    <row r="99" spans="1:13" ht="51.75" customHeight="1">
      <c r="A99" s="160" t="s">
        <v>355</v>
      </c>
      <c r="B99" s="19" t="s">
        <v>274</v>
      </c>
      <c r="C99" s="64" t="s">
        <v>75</v>
      </c>
      <c r="D99" s="19" t="s">
        <v>391</v>
      </c>
      <c r="E99" s="19" t="s">
        <v>96</v>
      </c>
      <c r="F99" s="291" t="s">
        <v>162</v>
      </c>
      <c r="G99" s="16" t="s">
        <v>383</v>
      </c>
      <c r="H99" s="8" t="s">
        <v>628</v>
      </c>
      <c r="I99" s="115"/>
      <c r="J99" s="13"/>
      <c r="K99" s="219"/>
      <c r="L99" s="184"/>
      <c r="M99" s="313" t="e">
        <f t="shared" si="7"/>
        <v>#DIV/0!</v>
      </c>
    </row>
    <row r="100" spans="1:13" ht="24">
      <c r="A100" s="160" t="s">
        <v>488</v>
      </c>
      <c r="B100" s="19" t="s">
        <v>32</v>
      </c>
      <c r="C100" s="19" t="s">
        <v>709</v>
      </c>
      <c r="D100" s="19" t="s">
        <v>76</v>
      </c>
      <c r="E100" s="19" t="s">
        <v>651</v>
      </c>
      <c r="F100" s="300" t="s">
        <v>163</v>
      </c>
      <c r="G100" s="17" t="s">
        <v>209</v>
      </c>
      <c r="H100" s="8">
        <v>87.1</v>
      </c>
      <c r="I100" s="13"/>
      <c r="J100" s="13"/>
      <c r="K100" s="219"/>
      <c r="L100" s="183"/>
      <c r="M100" s="313" t="e">
        <f t="shared" si="7"/>
        <v>#DIV/0!</v>
      </c>
    </row>
    <row r="101" spans="1:13" ht="48" customHeight="1">
      <c r="A101" s="362" t="s">
        <v>489</v>
      </c>
      <c r="B101" s="341" t="s">
        <v>502</v>
      </c>
      <c r="C101" s="341" t="s">
        <v>176</v>
      </c>
      <c r="D101" s="341" t="s">
        <v>177</v>
      </c>
      <c r="E101" s="341" t="s">
        <v>561</v>
      </c>
      <c r="F101" s="334" t="s">
        <v>732</v>
      </c>
      <c r="G101" s="17" t="s">
        <v>209</v>
      </c>
      <c r="H101" s="8" t="s">
        <v>711</v>
      </c>
      <c r="I101" s="8"/>
      <c r="J101" s="8"/>
      <c r="K101" s="245"/>
      <c r="L101" s="184"/>
      <c r="M101" s="313" t="e">
        <f t="shared" si="7"/>
        <v>#DIV/0!</v>
      </c>
    </row>
    <row r="102" spans="1:13" ht="30" customHeight="1">
      <c r="A102" s="363"/>
      <c r="B102" s="338"/>
      <c r="C102" s="338"/>
      <c r="D102" s="338"/>
      <c r="E102" s="338"/>
      <c r="F102" s="335"/>
      <c r="G102" s="17" t="s">
        <v>596</v>
      </c>
      <c r="H102" s="8"/>
      <c r="I102" s="112"/>
      <c r="J102" s="112"/>
      <c r="K102" s="245"/>
      <c r="L102" s="184"/>
      <c r="M102" s="313" t="e">
        <f t="shared" si="7"/>
        <v>#DIV/0!</v>
      </c>
    </row>
    <row r="103" spans="1:13" ht="12">
      <c r="A103" s="367" t="s">
        <v>467</v>
      </c>
      <c r="B103" s="344" t="s">
        <v>474</v>
      </c>
      <c r="C103" s="344" t="s">
        <v>370</v>
      </c>
      <c r="D103" s="344" t="s">
        <v>219</v>
      </c>
      <c r="E103" s="344" t="s">
        <v>202</v>
      </c>
      <c r="F103" s="334" t="s">
        <v>202</v>
      </c>
      <c r="G103" s="16" t="s">
        <v>383</v>
      </c>
      <c r="H103" s="8">
        <v>0.6</v>
      </c>
      <c r="K103" s="244"/>
      <c r="L103" s="184"/>
      <c r="M103" s="313"/>
    </row>
    <row r="104" spans="1:13" ht="24" customHeight="1">
      <c r="A104" s="366"/>
      <c r="B104" s="342"/>
      <c r="C104" s="342"/>
      <c r="D104" s="342"/>
      <c r="E104" s="342"/>
      <c r="F104" s="336"/>
      <c r="G104" s="17" t="s">
        <v>232</v>
      </c>
      <c r="H104" s="34">
        <v>2</v>
      </c>
      <c r="I104" s="25"/>
      <c r="J104" s="25"/>
      <c r="K104" s="244"/>
      <c r="L104" s="206"/>
      <c r="M104" s="313" t="e">
        <f>L104/K104</f>
        <v>#DIV/0!</v>
      </c>
    </row>
    <row r="105" spans="1:13" ht="20.25" customHeight="1" thickBot="1">
      <c r="A105" s="368"/>
      <c r="B105" s="343"/>
      <c r="C105" s="343"/>
      <c r="D105" s="343"/>
      <c r="E105" s="343"/>
      <c r="F105" s="339"/>
      <c r="G105" s="20" t="s">
        <v>209</v>
      </c>
      <c r="H105" s="8">
        <v>3</v>
      </c>
      <c r="K105" s="244"/>
      <c r="L105" s="184"/>
      <c r="M105" s="313" t="e">
        <f t="shared" si="7"/>
        <v>#DIV/0!</v>
      </c>
    </row>
    <row r="106" spans="1:34" s="143" customFormat="1" ht="42" customHeight="1" thickBot="1">
      <c r="A106" s="167">
        <v>12</v>
      </c>
      <c r="B106" s="139" t="s">
        <v>470</v>
      </c>
      <c r="C106" s="139" t="s">
        <v>328</v>
      </c>
      <c r="D106" s="139" t="s">
        <v>329</v>
      </c>
      <c r="E106" s="139" t="s">
        <v>652</v>
      </c>
      <c r="F106" s="307"/>
      <c r="G106" s="141" t="s">
        <v>83</v>
      </c>
      <c r="H106" s="134"/>
      <c r="I106" s="134"/>
      <c r="J106" s="134"/>
      <c r="K106" s="261">
        <f>SUM(K107:K131)</f>
        <v>0</v>
      </c>
      <c r="L106" s="203">
        <f>SUM(L107:L131)</f>
        <v>0</v>
      </c>
      <c r="M106" s="314"/>
      <c r="N106" s="142"/>
      <c r="O106" s="142"/>
      <c r="P106" s="142"/>
      <c r="Q106" s="142"/>
      <c r="R106" s="142"/>
      <c r="S106" s="142"/>
      <c r="T106" s="142"/>
      <c r="U106" s="142"/>
      <c r="V106" s="142"/>
      <c r="W106" s="142"/>
      <c r="X106" s="142"/>
      <c r="Y106" s="142"/>
      <c r="Z106" s="142"/>
      <c r="AA106" s="142"/>
      <c r="AB106" s="142"/>
      <c r="AC106" s="142"/>
      <c r="AD106" s="142"/>
      <c r="AE106" s="142"/>
      <c r="AF106" s="142"/>
      <c r="AG106" s="142"/>
      <c r="AH106" s="142"/>
    </row>
    <row r="107" spans="1:34" s="87" customFormat="1" ht="92.25" customHeight="1">
      <c r="A107" s="159" t="s">
        <v>356</v>
      </c>
      <c r="B107" s="7" t="s">
        <v>595</v>
      </c>
      <c r="C107" s="7" t="s">
        <v>316</v>
      </c>
      <c r="D107" s="7" t="s">
        <v>700</v>
      </c>
      <c r="E107" s="7" t="s">
        <v>653</v>
      </c>
      <c r="F107" s="291" t="s">
        <v>164</v>
      </c>
      <c r="G107" s="16" t="s">
        <v>604</v>
      </c>
      <c r="H107" s="8" t="s">
        <v>160</v>
      </c>
      <c r="I107" s="48"/>
      <c r="J107" s="48"/>
      <c r="K107" s="264"/>
      <c r="L107" s="236"/>
      <c r="M107" s="313" t="e">
        <f>L107/K107</f>
        <v>#DIV/0!</v>
      </c>
      <c r="N107" s="86"/>
      <c r="O107" s="86"/>
      <c r="P107" s="86"/>
      <c r="Q107" s="86"/>
      <c r="R107" s="86"/>
      <c r="S107" s="86"/>
      <c r="T107" s="86"/>
      <c r="U107" s="86"/>
      <c r="V107" s="86"/>
      <c r="W107" s="86"/>
      <c r="X107" s="86"/>
      <c r="Y107" s="86"/>
      <c r="Z107" s="86"/>
      <c r="AA107" s="86"/>
      <c r="AB107" s="86"/>
      <c r="AC107" s="86"/>
      <c r="AD107" s="86"/>
      <c r="AE107" s="86"/>
      <c r="AF107" s="86"/>
      <c r="AG107" s="86"/>
      <c r="AH107" s="86"/>
    </row>
    <row r="108" spans="1:34" s="87" customFormat="1" ht="84.75" customHeight="1">
      <c r="A108" s="362" t="s">
        <v>357</v>
      </c>
      <c r="B108" s="341" t="s">
        <v>141</v>
      </c>
      <c r="C108" s="341" t="s">
        <v>181</v>
      </c>
      <c r="D108" s="341" t="s">
        <v>380</v>
      </c>
      <c r="E108" s="341" t="s">
        <v>257</v>
      </c>
      <c r="F108" s="334" t="s">
        <v>165</v>
      </c>
      <c r="G108" s="17" t="s">
        <v>604</v>
      </c>
      <c r="H108" s="8" t="s">
        <v>673</v>
      </c>
      <c r="I108" s="8"/>
      <c r="J108" s="8"/>
      <c r="K108" s="264"/>
      <c r="L108" s="236"/>
      <c r="M108" s="313" t="e">
        <f aca="true" t="shared" si="8" ref="M108:M113">L108/K108</f>
        <v>#DIV/0!</v>
      </c>
      <c r="N108" s="88"/>
      <c r="O108" s="88"/>
      <c r="P108" s="88"/>
      <c r="Q108" s="88"/>
      <c r="R108" s="86"/>
      <c r="S108" s="86"/>
      <c r="T108" s="86"/>
      <c r="U108" s="86"/>
      <c r="V108" s="86"/>
      <c r="W108" s="86"/>
      <c r="X108" s="86"/>
      <c r="Y108" s="86"/>
      <c r="Z108" s="86"/>
      <c r="AA108" s="86"/>
      <c r="AB108" s="86"/>
      <c r="AC108" s="86"/>
      <c r="AD108" s="86"/>
      <c r="AE108" s="86"/>
      <c r="AF108" s="86"/>
      <c r="AG108" s="86"/>
      <c r="AH108" s="86"/>
    </row>
    <row r="109" spans="1:34" s="81" customFormat="1" ht="74.25" customHeight="1">
      <c r="A109" s="363"/>
      <c r="B109" s="338"/>
      <c r="C109" s="338"/>
      <c r="D109" s="338"/>
      <c r="E109" s="338"/>
      <c r="F109" s="335"/>
      <c r="G109" s="19" t="s">
        <v>599</v>
      </c>
      <c r="H109" s="8" t="s">
        <v>286</v>
      </c>
      <c r="I109" s="13"/>
      <c r="J109" s="13"/>
      <c r="K109" s="219"/>
      <c r="L109" s="183"/>
      <c r="M109" s="313" t="e">
        <f t="shared" si="8"/>
        <v>#DIV/0!</v>
      </c>
      <c r="N109" s="83"/>
      <c r="O109" s="83"/>
      <c r="P109" s="83"/>
      <c r="Q109" s="83"/>
      <c r="R109" s="79"/>
      <c r="S109" s="80"/>
      <c r="T109" s="80"/>
      <c r="U109" s="80"/>
      <c r="V109" s="80"/>
      <c r="W109" s="80"/>
      <c r="X109" s="80"/>
      <c r="Y109" s="80"/>
      <c r="Z109" s="80"/>
      <c r="AA109" s="80"/>
      <c r="AB109" s="80"/>
      <c r="AC109" s="80"/>
      <c r="AD109" s="80"/>
      <c r="AE109" s="80"/>
      <c r="AF109" s="80"/>
      <c r="AG109" s="80"/>
      <c r="AH109" s="80"/>
    </row>
    <row r="110" spans="1:34" s="87" customFormat="1" ht="61.5" customHeight="1">
      <c r="A110" s="160" t="s">
        <v>471</v>
      </c>
      <c r="B110" s="19" t="s">
        <v>289</v>
      </c>
      <c r="C110" s="19" t="s">
        <v>159</v>
      </c>
      <c r="D110" s="19" t="s">
        <v>290</v>
      </c>
      <c r="E110" s="19" t="s">
        <v>233</v>
      </c>
      <c r="F110" s="300" t="s">
        <v>233</v>
      </c>
      <c r="G110" s="17" t="s">
        <v>604</v>
      </c>
      <c r="H110" s="8" t="s">
        <v>158</v>
      </c>
      <c r="I110" s="8"/>
      <c r="J110" s="8"/>
      <c r="K110" s="264"/>
      <c r="L110" s="236"/>
      <c r="M110" s="313" t="e">
        <f t="shared" si="8"/>
        <v>#DIV/0!</v>
      </c>
      <c r="N110" s="86"/>
      <c r="O110" s="86"/>
      <c r="P110" s="86"/>
      <c r="Q110" s="86"/>
      <c r="R110" s="86"/>
      <c r="S110" s="86"/>
      <c r="T110" s="86"/>
      <c r="U110" s="86"/>
      <c r="V110" s="86"/>
      <c r="W110" s="86"/>
      <c r="X110" s="86"/>
      <c r="Y110" s="86"/>
      <c r="Z110" s="86"/>
      <c r="AA110" s="86"/>
      <c r="AB110" s="86"/>
      <c r="AC110" s="86"/>
      <c r="AD110" s="86"/>
      <c r="AE110" s="86"/>
      <c r="AF110" s="86"/>
      <c r="AG110" s="86"/>
      <c r="AH110" s="86"/>
    </row>
    <row r="111" spans="1:34" s="87" customFormat="1" ht="36">
      <c r="A111" s="160" t="s">
        <v>225</v>
      </c>
      <c r="B111" s="19" t="s">
        <v>205</v>
      </c>
      <c r="C111" s="19" t="s">
        <v>157</v>
      </c>
      <c r="D111" s="19" t="s">
        <v>291</v>
      </c>
      <c r="E111" s="19" t="s">
        <v>234</v>
      </c>
      <c r="F111" s="300" t="s">
        <v>234</v>
      </c>
      <c r="G111" s="17" t="s">
        <v>604</v>
      </c>
      <c r="H111" s="8" t="s">
        <v>661</v>
      </c>
      <c r="I111" s="8"/>
      <c r="J111" s="8"/>
      <c r="K111" s="264"/>
      <c r="L111" s="236"/>
      <c r="M111" s="313" t="e">
        <f t="shared" si="8"/>
        <v>#DIV/0!</v>
      </c>
      <c r="N111" s="86"/>
      <c r="O111" s="86"/>
      <c r="P111" s="86"/>
      <c r="Q111" s="86"/>
      <c r="R111" s="86"/>
      <c r="S111" s="86"/>
      <c r="T111" s="86"/>
      <c r="U111" s="86"/>
      <c r="V111" s="86"/>
      <c r="W111" s="86"/>
      <c r="X111" s="86"/>
      <c r="Y111" s="86"/>
      <c r="Z111" s="86"/>
      <c r="AA111" s="86"/>
      <c r="AB111" s="86"/>
      <c r="AC111" s="86"/>
      <c r="AD111" s="86"/>
      <c r="AE111" s="86"/>
      <c r="AF111" s="86"/>
      <c r="AG111" s="86"/>
      <c r="AH111" s="86"/>
    </row>
    <row r="112" spans="1:34" s="87" customFormat="1" ht="24">
      <c r="A112" s="160" t="s">
        <v>425</v>
      </c>
      <c r="B112" s="19" t="s">
        <v>206</v>
      </c>
      <c r="C112" s="19" t="s">
        <v>156</v>
      </c>
      <c r="D112" s="19" t="s">
        <v>207</v>
      </c>
      <c r="E112" s="19" t="s">
        <v>235</v>
      </c>
      <c r="F112" s="300" t="s">
        <v>166</v>
      </c>
      <c r="G112" s="17" t="s">
        <v>604</v>
      </c>
      <c r="H112" s="51" t="s">
        <v>155</v>
      </c>
      <c r="I112" s="37"/>
      <c r="J112" s="34"/>
      <c r="K112" s="264"/>
      <c r="L112" s="236"/>
      <c r="M112" s="313" t="e">
        <f t="shared" si="8"/>
        <v>#DIV/0!</v>
      </c>
      <c r="N112" s="86"/>
      <c r="O112" s="86"/>
      <c r="P112" s="86"/>
      <c r="Q112" s="86"/>
      <c r="R112" s="86"/>
      <c r="S112" s="86"/>
      <c r="T112" s="86"/>
      <c r="U112" s="86"/>
      <c r="V112" s="86"/>
      <c r="W112" s="86"/>
      <c r="X112" s="86"/>
      <c r="Y112" s="86"/>
      <c r="Z112" s="86"/>
      <c r="AA112" s="86"/>
      <c r="AB112" s="86"/>
      <c r="AC112" s="86"/>
      <c r="AD112" s="86"/>
      <c r="AE112" s="86"/>
      <c r="AF112" s="86"/>
      <c r="AG112" s="86"/>
      <c r="AH112" s="86"/>
    </row>
    <row r="113" spans="1:34" s="87" customFormat="1" ht="60">
      <c r="A113" s="160" t="s">
        <v>426</v>
      </c>
      <c r="B113" s="19" t="s">
        <v>292</v>
      </c>
      <c r="C113" s="19" t="s">
        <v>154</v>
      </c>
      <c r="D113" s="19" t="s">
        <v>422</v>
      </c>
      <c r="E113" s="19" t="s">
        <v>236</v>
      </c>
      <c r="F113" s="300" t="s">
        <v>167</v>
      </c>
      <c r="G113" s="17" t="s">
        <v>604</v>
      </c>
      <c r="H113" s="8" t="s">
        <v>662</v>
      </c>
      <c r="I113" s="8"/>
      <c r="J113" s="8"/>
      <c r="K113" s="264"/>
      <c r="L113" s="236"/>
      <c r="M113" s="313" t="e">
        <f t="shared" si="8"/>
        <v>#DIV/0!</v>
      </c>
      <c r="N113" s="86"/>
      <c r="O113" s="86"/>
      <c r="P113" s="86"/>
      <c r="Q113" s="86"/>
      <c r="R113" s="86"/>
      <c r="S113" s="86"/>
      <c r="T113" s="86"/>
      <c r="U113" s="86"/>
      <c r="V113" s="86"/>
      <c r="W113" s="86"/>
      <c r="X113" s="86"/>
      <c r="Y113" s="86"/>
      <c r="Z113" s="86"/>
      <c r="AA113" s="86"/>
      <c r="AB113" s="86"/>
      <c r="AC113" s="86"/>
      <c r="AD113" s="86"/>
      <c r="AE113" s="86"/>
      <c r="AF113" s="86"/>
      <c r="AG113" s="86"/>
      <c r="AH113" s="86"/>
    </row>
    <row r="114" spans="1:34" s="90" customFormat="1" ht="30" customHeight="1">
      <c r="A114" s="359" t="s">
        <v>427</v>
      </c>
      <c r="B114" s="360" t="s">
        <v>276</v>
      </c>
      <c r="C114" s="69" t="s">
        <v>419</v>
      </c>
      <c r="D114" s="360" t="s">
        <v>654</v>
      </c>
      <c r="E114" s="69" t="s">
        <v>237</v>
      </c>
      <c r="F114" s="3"/>
      <c r="G114" s="360" t="s">
        <v>605</v>
      </c>
      <c r="H114" s="3" t="s">
        <v>125</v>
      </c>
      <c r="I114" s="405"/>
      <c r="J114" s="408"/>
      <c r="K114" s="411"/>
      <c r="L114" s="402"/>
      <c r="M114" s="399" t="e">
        <f>L114/K114</f>
        <v>#DIV/0!</v>
      </c>
      <c r="N114" s="89"/>
      <c r="O114" s="89"/>
      <c r="P114" s="89"/>
      <c r="Q114" s="89"/>
      <c r="R114" s="89"/>
      <c r="S114" s="89"/>
      <c r="T114" s="89"/>
      <c r="U114" s="89"/>
      <c r="V114" s="89"/>
      <c r="W114" s="89"/>
      <c r="X114" s="89"/>
      <c r="Y114" s="89"/>
      <c r="Z114" s="89"/>
      <c r="AA114" s="89"/>
      <c r="AB114" s="89"/>
      <c r="AC114" s="89"/>
      <c r="AD114" s="89"/>
      <c r="AE114" s="89"/>
      <c r="AF114" s="89"/>
      <c r="AG114" s="89"/>
      <c r="AH114" s="89"/>
    </row>
    <row r="115" spans="1:34" s="90" customFormat="1" ht="24" customHeight="1">
      <c r="A115" s="359"/>
      <c r="B115" s="360"/>
      <c r="C115" s="70" t="s">
        <v>331</v>
      </c>
      <c r="D115" s="360"/>
      <c r="E115" s="70" t="s">
        <v>238</v>
      </c>
      <c r="F115" s="4" t="s">
        <v>67</v>
      </c>
      <c r="G115" s="360"/>
      <c r="H115" s="4" t="s">
        <v>126</v>
      </c>
      <c r="I115" s="406"/>
      <c r="J115" s="409"/>
      <c r="K115" s="412"/>
      <c r="L115" s="403"/>
      <c r="M115" s="400"/>
      <c r="N115" s="89"/>
      <c r="O115" s="89"/>
      <c r="P115" s="89"/>
      <c r="Q115" s="89"/>
      <c r="R115" s="89"/>
      <c r="S115" s="89"/>
      <c r="T115" s="89"/>
      <c r="U115" s="89"/>
      <c r="V115" s="89"/>
      <c r="W115" s="89"/>
      <c r="X115" s="89"/>
      <c r="Y115" s="89"/>
      <c r="Z115" s="89"/>
      <c r="AA115" s="89"/>
      <c r="AB115" s="89"/>
      <c r="AC115" s="89"/>
      <c r="AD115" s="89"/>
      <c r="AE115" s="89"/>
      <c r="AF115" s="89"/>
      <c r="AG115" s="89"/>
      <c r="AH115" s="89"/>
    </row>
    <row r="116" spans="1:34" s="90" customFormat="1" ht="24" customHeight="1">
      <c r="A116" s="359"/>
      <c r="B116" s="360"/>
      <c r="C116" s="70" t="s">
        <v>332</v>
      </c>
      <c r="D116" s="360"/>
      <c r="E116" s="70" t="s">
        <v>239</v>
      </c>
      <c r="F116" s="4" t="s">
        <v>68</v>
      </c>
      <c r="G116" s="360"/>
      <c r="H116" s="4" t="s">
        <v>127</v>
      </c>
      <c r="I116" s="406"/>
      <c r="J116" s="409"/>
      <c r="K116" s="412"/>
      <c r="L116" s="403"/>
      <c r="M116" s="400"/>
      <c r="N116" s="89"/>
      <c r="O116" s="89"/>
      <c r="P116" s="89"/>
      <c r="Q116" s="89"/>
      <c r="R116" s="89"/>
      <c r="S116" s="89"/>
      <c r="T116" s="89"/>
      <c r="U116" s="89"/>
      <c r="V116" s="89"/>
      <c r="W116" s="89"/>
      <c r="X116" s="89"/>
      <c r="Y116" s="89"/>
      <c r="Z116" s="89"/>
      <c r="AA116" s="89"/>
      <c r="AB116" s="89"/>
      <c r="AC116" s="89"/>
      <c r="AD116" s="89"/>
      <c r="AE116" s="89"/>
      <c r="AF116" s="89"/>
      <c r="AG116" s="89"/>
      <c r="AH116" s="89"/>
    </row>
    <row r="117" spans="1:34" s="90" customFormat="1" ht="12" customHeight="1">
      <c r="A117" s="359"/>
      <c r="B117" s="360"/>
      <c r="C117" s="70" t="s">
        <v>333</v>
      </c>
      <c r="D117" s="360"/>
      <c r="E117" s="70" t="s">
        <v>240</v>
      </c>
      <c r="F117" s="4" t="s">
        <v>69</v>
      </c>
      <c r="G117" s="360"/>
      <c r="H117" s="4" t="s">
        <v>129</v>
      </c>
      <c r="I117" s="406"/>
      <c r="J117" s="409"/>
      <c r="K117" s="412"/>
      <c r="L117" s="403"/>
      <c r="M117" s="400"/>
      <c r="N117" s="89"/>
      <c r="O117" s="89"/>
      <c r="P117" s="89"/>
      <c r="Q117" s="89"/>
      <c r="R117" s="89"/>
      <c r="S117" s="89"/>
      <c r="T117" s="89"/>
      <c r="U117" s="89"/>
      <c r="V117" s="89"/>
      <c r="W117" s="89"/>
      <c r="X117" s="89"/>
      <c r="Y117" s="89"/>
      <c r="Z117" s="89"/>
      <c r="AA117" s="89"/>
      <c r="AB117" s="89"/>
      <c r="AC117" s="89"/>
      <c r="AD117" s="89"/>
      <c r="AE117" s="89"/>
      <c r="AF117" s="89"/>
      <c r="AG117" s="89"/>
      <c r="AH117" s="89"/>
    </row>
    <row r="118" spans="1:34" s="90" customFormat="1" ht="24" customHeight="1">
      <c r="A118" s="359"/>
      <c r="B118" s="360"/>
      <c r="C118" s="70" t="s">
        <v>334</v>
      </c>
      <c r="D118" s="360"/>
      <c r="E118" s="70" t="s">
        <v>241</v>
      </c>
      <c r="F118" s="4" t="s">
        <v>70</v>
      </c>
      <c r="G118" s="360"/>
      <c r="H118" s="4" t="s">
        <v>128</v>
      </c>
      <c r="I118" s="406"/>
      <c r="J118" s="409"/>
      <c r="K118" s="412"/>
      <c r="L118" s="403"/>
      <c r="M118" s="400"/>
      <c r="N118" s="89"/>
      <c r="O118" s="89"/>
      <c r="P118" s="89"/>
      <c r="Q118" s="89"/>
      <c r="R118" s="89"/>
      <c r="S118" s="89"/>
      <c r="T118" s="89"/>
      <c r="U118" s="89"/>
      <c r="V118" s="89"/>
      <c r="W118" s="89"/>
      <c r="X118" s="89"/>
      <c r="Y118" s="89"/>
      <c r="Z118" s="89"/>
      <c r="AA118" s="89"/>
      <c r="AB118" s="89"/>
      <c r="AC118" s="89"/>
      <c r="AD118" s="89"/>
      <c r="AE118" s="89"/>
      <c r="AF118" s="89"/>
      <c r="AG118" s="89"/>
      <c r="AH118" s="89"/>
    </row>
    <row r="119" spans="1:34" s="90" customFormat="1" ht="24" customHeight="1">
      <c r="A119" s="359"/>
      <c r="B119" s="360"/>
      <c r="C119" s="70" t="s">
        <v>687</v>
      </c>
      <c r="D119" s="360"/>
      <c r="E119" s="70" t="s">
        <v>242</v>
      </c>
      <c r="F119" s="4" t="s">
        <v>71</v>
      </c>
      <c r="G119" s="360"/>
      <c r="H119" s="4" t="s">
        <v>412</v>
      </c>
      <c r="I119" s="406"/>
      <c r="J119" s="409"/>
      <c r="K119" s="412"/>
      <c r="L119" s="403"/>
      <c r="M119" s="400"/>
      <c r="N119" s="89"/>
      <c r="O119" s="89"/>
      <c r="P119" s="89"/>
      <c r="Q119" s="89"/>
      <c r="R119" s="89"/>
      <c r="S119" s="89"/>
      <c r="T119" s="89"/>
      <c r="U119" s="89"/>
      <c r="V119" s="89"/>
      <c r="W119" s="89"/>
      <c r="X119" s="89"/>
      <c r="Y119" s="89"/>
      <c r="Z119" s="89"/>
      <c r="AA119" s="89"/>
      <c r="AB119" s="89"/>
      <c r="AC119" s="89"/>
      <c r="AD119" s="89"/>
      <c r="AE119" s="89"/>
      <c r="AF119" s="89"/>
      <c r="AG119" s="89"/>
      <c r="AH119" s="89"/>
    </row>
    <row r="120" spans="1:34" s="90" customFormat="1" ht="21" customHeight="1">
      <c r="A120" s="359"/>
      <c r="B120" s="360"/>
      <c r="C120" s="70" t="s">
        <v>688</v>
      </c>
      <c r="D120" s="360"/>
      <c r="E120" s="70" t="s">
        <v>243</v>
      </c>
      <c r="F120" s="4"/>
      <c r="G120" s="360"/>
      <c r="H120" s="4" t="s">
        <v>130</v>
      </c>
      <c r="I120" s="406"/>
      <c r="J120" s="409"/>
      <c r="K120" s="412"/>
      <c r="L120" s="403"/>
      <c r="M120" s="400"/>
      <c r="N120" s="89"/>
      <c r="O120" s="89"/>
      <c r="P120" s="89"/>
      <c r="Q120" s="89"/>
      <c r="R120" s="89"/>
      <c r="S120" s="89"/>
      <c r="T120" s="89"/>
      <c r="U120" s="89"/>
      <c r="V120" s="89"/>
      <c r="W120" s="89"/>
      <c r="X120" s="89"/>
      <c r="Y120" s="89"/>
      <c r="Z120" s="89"/>
      <c r="AA120" s="89"/>
      <c r="AB120" s="89"/>
      <c r="AC120" s="89"/>
      <c r="AD120" s="89"/>
      <c r="AE120" s="89"/>
      <c r="AF120" s="89"/>
      <c r="AG120" s="89"/>
      <c r="AH120" s="89"/>
    </row>
    <row r="121" spans="1:34" s="90" customFormat="1" ht="12" customHeight="1">
      <c r="A121" s="359"/>
      <c r="B121" s="360"/>
      <c r="C121" s="70" t="s">
        <v>689</v>
      </c>
      <c r="D121" s="360"/>
      <c r="E121" s="70" t="s">
        <v>244</v>
      </c>
      <c r="F121" s="4"/>
      <c r="G121" s="360"/>
      <c r="H121" s="4" t="s">
        <v>413</v>
      </c>
      <c r="I121" s="406"/>
      <c r="J121" s="409"/>
      <c r="K121" s="412"/>
      <c r="L121" s="403"/>
      <c r="M121" s="400"/>
      <c r="N121" s="89"/>
      <c r="O121" s="89"/>
      <c r="P121" s="89"/>
      <c r="Q121" s="89"/>
      <c r="R121" s="89"/>
      <c r="S121" s="89"/>
      <c r="T121" s="89"/>
      <c r="U121" s="89"/>
      <c r="V121" s="89"/>
      <c r="W121" s="89"/>
      <c r="X121" s="89"/>
      <c r="Y121" s="89"/>
      <c r="Z121" s="89"/>
      <c r="AA121" s="89"/>
      <c r="AB121" s="89"/>
      <c r="AC121" s="89"/>
      <c r="AD121" s="89"/>
      <c r="AE121" s="89"/>
      <c r="AF121" s="89"/>
      <c r="AG121" s="89"/>
      <c r="AH121" s="89"/>
    </row>
    <row r="122" spans="1:34" s="90" customFormat="1" ht="24" customHeight="1">
      <c r="A122" s="359"/>
      <c r="B122" s="360"/>
      <c r="C122" s="71" t="s">
        <v>297</v>
      </c>
      <c r="D122" s="360"/>
      <c r="E122" s="71" t="s">
        <v>245</v>
      </c>
      <c r="F122" s="5"/>
      <c r="G122" s="360"/>
      <c r="H122" s="5" t="s">
        <v>131</v>
      </c>
      <c r="I122" s="407"/>
      <c r="J122" s="410"/>
      <c r="K122" s="413"/>
      <c r="L122" s="404"/>
      <c r="M122" s="401"/>
      <c r="N122" s="89"/>
      <c r="O122" s="89"/>
      <c r="P122" s="89"/>
      <c r="Q122" s="89"/>
      <c r="R122" s="89"/>
      <c r="S122" s="89"/>
      <c r="T122" s="89"/>
      <c r="U122" s="89"/>
      <c r="V122" s="89"/>
      <c r="W122" s="89"/>
      <c r="X122" s="89"/>
      <c r="Y122" s="89"/>
      <c r="Z122" s="89"/>
      <c r="AA122" s="89"/>
      <c r="AB122" s="89"/>
      <c r="AC122" s="89"/>
      <c r="AD122" s="89"/>
      <c r="AE122" s="89"/>
      <c r="AF122" s="89"/>
      <c r="AG122" s="89"/>
      <c r="AH122" s="89"/>
    </row>
    <row r="123" spans="1:13" ht="41.25" customHeight="1">
      <c r="A123" s="161" t="s">
        <v>428</v>
      </c>
      <c r="B123" s="58" t="s">
        <v>149</v>
      </c>
      <c r="C123" s="58" t="s">
        <v>585</v>
      </c>
      <c r="D123" s="68" t="s">
        <v>150</v>
      </c>
      <c r="E123" s="65" t="s">
        <v>246</v>
      </c>
      <c r="F123" s="10" t="s">
        <v>168</v>
      </c>
      <c r="G123" s="20" t="s">
        <v>601</v>
      </c>
      <c r="H123" s="29">
        <v>1</v>
      </c>
      <c r="K123" s="244"/>
      <c r="L123" s="184"/>
      <c r="M123" s="313" t="e">
        <f>L123/K123</f>
        <v>#DIV/0!</v>
      </c>
    </row>
    <row r="124" spans="1:13" ht="49.5" customHeight="1">
      <c r="A124" s="161" t="s">
        <v>197</v>
      </c>
      <c r="B124" s="58" t="s">
        <v>534</v>
      </c>
      <c r="C124" s="58" t="s">
        <v>535</v>
      </c>
      <c r="D124" s="72" t="s">
        <v>416</v>
      </c>
      <c r="E124" s="65" t="s">
        <v>247</v>
      </c>
      <c r="F124" s="97" t="s">
        <v>168</v>
      </c>
      <c r="G124" s="20" t="s">
        <v>610</v>
      </c>
      <c r="H124" s="34">
        <v>15000</v>
      </c>
      <c r="I124" s="25"/>
      <c r="J124" s="31"/>
      <c r="K124" s="265"/>
      <c r="L124" s="196"/>
      <c r="M124" s="313" t="e">
        <f aca="true" t="shared" si="9" ref="M124:M131">L124/K124</f>
        <v>#DIV/0!</v>
      </c>
    </row>
    <row r="125" spans="1:13" ht="78.75" customHeight="1">
      <c r="A125" s="161" t="s">
        <v>692</v>
      </c>
      <c r="B125" s="221" t="s">
        <v>322</v>
      </c>
      <c r="C125" s="221" t="s">
        <v>277</v>
      </c>
      <c r="D125" s="19" t="s">
        <v>323</v>
      </c>
      <c r="E125" s="8" t="s">
        <v>250</v>
      </c>
      <c r="F125" s="8" t="s">
        <v>733</v>
      </c>
      <c r="G125" s="19" t="s">
        <v>320</v>
      </c>
      <c r="H125" s="8"/>
      <c r="I125" s="8"/>
      <c r="J125" s="8"/>
      <c r="K125" s="245"/>
      <c r="L125" s="182"/>
      <c r="M125" s="313" t="e">
        <f t="shared" si="9"/>
        <v>#DIV/0!</v>
      </c>
    </row>
    <row r="126" spans="1:13" ht="34.5" customHeight="1">
      <c r="A126" s="362" t="s">
        <v>321</v>
      </c>
      <c r="B126" s="364" t="s">
        <v>325</v>
      </c>
      <c r="C126" s="364" t="s">
        <v>326</v>
      </c>
      <c r="D126" s="341" t="s">
        <v>327</v>
      </c>
      <c r="E126" s="341" t="s">
        <v>100</v>
      </c>
      <c r="F126" s="334" t="s">
        <v>169</v>
      </c>
      <c r="G126" s="19" t="s">
        <v>320</v>
      </c>
      <c r="H126" s="8"/>
      <c r="I126" s="34"/>
      <c r="J126" s="34"/>
      <c r="K126" s="264"/>
      <c r="L126" s="182"/>
      <c r="M126" s="313" t="e">
        <f t="shared" si="9"/>
        <v>#DIV/0!</v>
      </c>
    </row>
    <row r="127" spans="1:13" ht="21" customHeight="1">
      <c r="A127" s="363"/>
      <c r="B127" s="365"/>
      <c r="C127" s="365"/>
      <c r="D127" s="338"/>
      <c r="E127" s="338"/>
      <c r="F127" s="335"/>
      <c r="G127" s="19" t="s">
        <v>383</v>
      </c>
      <c r="H127" s="8"/>
      <c r="I127" s="11"/>
      <c r="J127" s="11"/>
      <c r="K127" s="264"/>
      <c r="L127" s="182"/>
      <c r="M127" s="313" t="e">
        <f t="shared" si="9"/>
        <v>#DIV/0!</v>
      </c>
    </row>
    <row r="128" spans="1:34" s="92" customFormat="1" ht="24" customHeight="1">
      <c r="A128" s="388" t="s">
        <v>324</v>
      </c>
      <c r="B128" s="341" t="s">
        <v>474</v>
      </c>
      <c r="C128" s="341" t="s">
        <v>370</v>
      </c>
      <c r="D128" s="341" t="s">
        <v>219</v>
      </c>
      <c r="E128" s="341" t="s">
        <v>202</v>
      </c>
      <c r="F128" s="334" t="s">
        <v>202</v>
      </c>
      <c r="G128" s="21" t="s">
        <v>605</v>
      </c>
      <c r="H128" s="40">
        <v>1</v>
      </c>
      <c r="I128" s="40"/>
      <c r="J128" s="40"/>
      <c r="K128" s="266"/>
      <c r="L128" s="207"/>
      <c r="M128" s="313" t="e">
        <f t="shared" si="9"/>
        <v>#DIV/0!</v>
      </c>
      <c r="N128" s="91"/>
      <c r="O128" s="91"/>
      <c r="P128" s="91"/>
      <c r="Q128" s="91"/>
      <c r="R128" s="91"/>
      <c r="S128" s="91"/>
      <c r="T128" s="91"/>
      <c r="U128" s="91"/>
      <c r="V128" s="91"/>
      <c r="W128" s="91"/>
      <c r="X128" s="91"/>
      <c r="Y128" s="91"/>
      <c r="Z128" s="91"/>
      <c r="AA128" s="91"/>
      <c r="AB128" s="91"/>
      <c r="AC128" s="91"/>
      <c r="AD128" s="91"/>
      <c r="AE128" s="91"/>
      <c r="AF128" s="91"/>
      <c r="AG128" s="91"/>
      <c r="AH128" s="91"/>
    </row>
    <row r="129" spans="1:34" s="92" customFormat="1" ht="24" customHeight="1">
      <c r="A129" s="389"/>
      <c r="B129" s="342"/>
      <c r="C129" s="342"/>
      <c r="D129" s="342"/>
      <c r="E129" s="342"/>
      <c r="F129" s="336"/>
      <c r="G129" s="22" t="s">
        <v>601</v>
      </c>
      <c r="H129" s="40">
        <v>1</v>
      </c>
      <c r="I129" s="40"/>
      <c r="J129" s="77"/>
      <c r="K129" s="267"/>
      <c r="L129" s="208"/>
      <c r="M129" s="313" t="e">
        <f t="shared" si="9"/>
        <v>#DIV/0!</v>
      </c>
      <c r="N129" s="91"/>
      <c r="O129" s="91"/>
      <c r="P129" s="91"/>
      <c r="Q129" s="91"/>
      <c r="R129" s="91"/>
      <c r="S129" s="91"/>
      <c r="T129" s="91"/>
      <c r="U129" s="91"/>
      <c r="V129" s="91"/>
      <c r="W129" s="91"/>
      <c r="X129" s="91"/>
      <c r="Y129" s="91"/>
      <c r="Z129" s="91"/>
      <c r="AA129" s="91"/>
      <c r="AB129" s="91"/>
      <c r="AC129" s="91"/>
      <c r="AD129" s="91"/>
      <c r="AE129" s="91"/>
      <c r="AF129" s="91"/>
      <c r="AG129" s="91"/>
      <c r="AH129" s="91"/>
    </row>
    <row r="130" spans="1:34" s="92" customFormat="1" ht="24" customHeight="1">
      <c r="A130" s="390"/>
      <c r="B130" s="338"/>
      <c r="C130" s="338"/>
      <c r="D130" s="338"/>
      <c r="E130" s="338"/>
      <c r="F130" s="336"/>
      <c r="G130" s="21" t="s">
        <v>320</v>
      </c>
      <c r="H130" s="40"/>
      <c r="I130" s="40"/>
      <c r="J130" s="40"/>
      <c r="K130" s="266"/>
      <c r="L130" s="207"/>
      <c r="M130" s="313" t="e">
        <f t="shared" si="9"/>
        <v>#DIV/0!</v>
      </c>
      <c r="N130" s="91"/>
      <c r="O130" s="91"/>
      <c r="P130" s="91"/>
      <c r="Q130" s="91"/>
      <c r="R130" s="91"/>
      <c r="S130" s="91"/>
      <c r="T130" s="91"/>
      <c r="U130" s="91"/>
      <c r="V130" s="91"/>
      <c r="W130" s="91"/>
      <c r="X130" s="91"/>
      <c r="Y130" s="91"/>
      <c r="Z130" s="91"/>
      <c r="AA130" s="91"/>
      <c r="AB130" s="91"/>
      <c r="AC130" s="91"/>
      <c r="AD130" s="91"/>
      <c r="AE130" s="91"/>
      <c r="AF130" s="91"/>
      <c r="AG130" s="91"/>
      <c r="AH130" s="91"/>
    </row>
    <row r="131" spans="1:34" s="87" customFormat="1" ht="19.5" customHeight="1">
      <c r="A131" s="391"/>
      <c r="B131" s="344"/>
      <c r="C131" s="344"/>
      <c r="D131" s="344"/>
      <c r="E131" s="344"/>
      <c r="F131" s="335"/>
      <c r="G131" s="19" t="s">
        <v>604</v>
      </c>
      <c r="H131" s="48">
        <v>7</v>
      </c>
      <c r="I131" s="8"/>
      <c r="J131" s="8"/>
      <c r="K131" s="264"/>
      <c r="L131" s="236"/>
      <c r="M131" s="313" t="e">
        <f t="shared" si="9"/>
        <v>#DIV/0!</v>
      </c>
      <c r="N131" s="86"/>
      <c r="O131" s="86"/>
      <c r="P131" s="86"/>
      <c r="Q131" s="86"/>
      <c r="R131" s="86"/>
      <c r="S131" s="86"/>
      <c r="T131" s="86"/>
      <c r="U131" s="86"/>
      <c r="V131" s="86"/>
      <c r="W131" s="86"/>
      <c r="X131" s="86"/>
      <c r="Y131" s="86"/>
      <c r="Z131" s="86"/>
      <c r="AA131" s="86"/>
      <c r="AB131" s="86"/>
      <c r="AC131" s="86"/>
      <c r="AD131" s="86"/>
      <c r="AE131" s="86"/>
      <c r="AF131" s="86"/>
      <c r="AG131" s="86"/>
      <c r="AH131" s="86"/>
    </row>
    <row r="132" spans="1:34" s="143" customFormat="1" ht="36.75" thickBot="1">
      <c r="A132" s="158">
        <v>13</v>
      </c>
      <c r="B132" s="131" t="s">
        <v>210</v>
      </c>
      <c r="C132" s="131" t="s">
        <v>501</v>
      </c>
      <c r="D132" s="131" t="s">
        <v>151</v>
      </c>
      <c r="E132" s="131" t="s">
        <v>698</v>
      </c>
      <c r="F132" s="303"/>
      <c r="G132" s="132" t="s">
        <v>83</v>
      </c>
      <c r="H132" s="134"/>
      <c r="I132" s="134"/>
      <c r="J132" s="134"/>
      <c r="K132" s="261">
        <f>SUM(K133:K141)</f>
        <v>0</v>
      </c>
      <c r="L132" s="203">
        <f>SUM(L133:L141)</f>
        <v>0</v>
      </c>
      <c r="M132" s="314"/>
      <c r="N132" s="142"/>
      <c r="O132" s="142"/>
      <c r="P132" s="142"/>
      <c r="Q132" s="142"/>
      <c r="R132" s="142"/>
      <c r="S132" s="142"/>
      <c r="T132" s="142"/>
      <c r="U132" s="142"/>
      <c r="V132" s="142"/>
      <c r="W132" s="142"/>
      <c r="X132" s="142"/>
      <c r="Y132" s="142"/>
      <c r="Z132" s="142"/>
      <c r="AA132" s="142"/>
      <c r="AB132" s="142"/>
      <c r="AC132" s="142"/>
      <c r="AD132" s="142"/>
      <c r="AE132" s="142"/>
      <c r="AF132" s="142"/>
      <c r="AG132" s="142"/>
      <c r="AH132" s="142"/>
    </row>
    <row r="133" spans="1:13" ht="72" customHeight="1">
      <c r="A133" s="159" t="s">
        <v>358</v>
      </c>
      <c r="B133" s="7" t="s">
        <v>152</v>
      </c>
      <c r="C133" s="7" t="s">
        <v>137</v>
      </c>
      <c r="D133" s="7" t="s">
        <v>138</v>
      </c>
      <c r="E133" s="7" t="s">
        <v>20</v>
      </c>
      <c r="F133" s="291" t="s">
        <v>170</v>
      </c>
      <c r="G133" s="16" t="s">
        <v>607</v>
      </c>
      <c r="H133" s="15" t="s">
        <v>459</v>
      </c>
      <c r="I133" s="15"/>
      <c r="J133" s="15"/>
      <c r="K133" s="245"/>
      <c r="L133" s="182"/>
      <c r="M133" s="313" t="e">
        <f>L133/K133</f>
        <v>#DIV/0!</v>
      </c>
    </row>
    <row r="134" spans="1:13" ht="60" customHeight="1">
      <c r="A134" s="380" t="s">
        <v>359</v>
      </c>
      <c r="B134" s="347" t="s">
        <v>139</v>
      </c>
      <c r="C134" s="341" t="s">
        <v>592</v>
      </c>
      <c r="D134" s="347" t="s">
        <v>554</v>
      </c>
      <c r="E134" s="341" t="s">
        <v>552</v>
      </c>
      <c r="F134" s="414" t="s">
        <v>72</v>
      </c>
      <c r="G134" s="55" t="s">
        <v>606</v>
      </c>
      <c r="H134" s="185" t="s">
        <v>691</v>
      </c>
      <c r="I134" s="186"/>
      <c r="J134" s="186"/>
      <c r="K134" s="268"/>
      <c r="L134" s="209"/>
      <c r="M134" s="313" t="e">
        <f aca="true" t="shared" si="10" ref="M134:M141">L134/K134</f>
        <v>#DIV/0!</v>
      </c>
    </row>
    <row r="135" spans="1:13" ht="18" customHeight="1">
      <c r="A135" s="381"/>
      <c r="B135" s="348"/>
      <c r="C135" s="349"/>
      <c r="D135" s="348"/>
      <c r="E135" s="349"/>
      <c r="F135" s="415"/>
      <c r="G135" s="19" t="s">
        <v>557</v>
      </c>
      <c r="H135" s="8"/>
      <c r="I135" s="115"/>
      <c r="J135" s="115"/>
      <c r="K135" s="252"/>
      <c r="L135" s="206"/>
      <c r="M135" s="313" t="e">
        <f t="shared" si="10"/>
        <v>#DIV/0!</v>
      </c>
    </row>
    <row r="136" spans="1:13" ht="72">
      <c r="A136" s="166" t="s">
        <v>360</v>
      </c>
      <c r="B136" s="62" t="s">
        <v>593</v>
      </c>
      <c r="C136" s="62" t="s">
        <v>15</v>
      </c>
      <c r="D136" s="62" t="s">
        <v>185</v>
      </c>
      <c r="E136" s="74" t="s">
        <v>171</v>
      </c>
      <c r="F136" s="8" t="s">
        <v>734</v>
      </c>
      <c r="G136" s="20" t="s">
        <v>608</v>
      </c>
      <c r="H136" s="111" t="s">
        <v>14</v>
      </c>
      <c r="I136" s="9"/>
      <c r="J136" s="9"/>
      <c r="K136" s="256"/>
      <c r="L136" s="196"/>
      <c r="M136" s="313" t="e">
        <f t="shared" si="10"/>
        <v>#DIV/0!</v>
      </c>
    </row>
    <row r="137" spans="1:13" ht="57" customHeight="1">
      <c r="A137" s="362" t="s">
        <v>361</v>
      </c>
      <c r="B137" s="341" t="s">
        <v>502</v>
      </c>
      <c r="C137" s="341" t="s">
        <v>550</v>
      </c>
      <c r="D137" s="341" t="s">
        <v>551</v>
      </c>
      <c r="E137" s="341" t="s">
        <v>553</v>
      </c>
      <c r="F137" s="334" t="s">
        <v>37</v>
      </c>
      <c r="G137" s="19" t="s">
        <v>606</v>
      </c>
      <c r="H137" s="12"/>
      <c r="I137" s="8"/>
      <c r="J137" s="8"/>
      <c r="K137" s="245"/>
      <c r="L137" s="184"/>
      <c r="M137" s="313" t="e">
        <f t="shared" si="10"/>
        <v>#DIV/0!</v>
      </c>
    </row>
    <row r="138" spans="1:13" ht="21.75" customHeight="1">
      <c r="A138" s="363"/>
      <c r="B138" s="338"/>
      <c r="C138" s="338"/>
      <c r="D138" s="338"/>
      <c r="E138" s="338"/>
      <c r="F138" s="335"/>
      <c r="G138" s="20" t="s">
        <v>557</v>
      </c>
      <c r="H138" s="12"/>
      <c r="I138" s="8"/>
      <c r="J138" s="8"/>
      <c r="K138" s="245"/>
      <c r="L138" s="184"/>
      <c r="M138" s="313" t="e">
        <f>L138/K138</f>
        <v>#DIV/0!</v>
      </c>
    </row>
    <row r="139" spans="1:13" ht="24" customHeight="1">
      <c r="A139" s="362" t="s">
        <v>549</v>
      </c>
      <c r="B139" s="341" t="s">
        <v>415</v>
      </c>
      <c r="C139" s="341" t="s">
        <v>370</v>
      </c>
      <c r="D139" s="341" t="s">
        <v>219</v>
      </c>
      <c r="E139" s="341" t="s">
        <v>202</v>
      </c>
      <c r="F139" s="334" t="s">
        <v>202</v>
      </c>
      <c r="G139" s="20" t="s">
        <v>608</v>
      </c>
      <c r="H139" s="33">
        <v>2.5</v>
      </c>
      <c r="I139" s="33"/>
      <c r="J139" s="33"/>
      <c r="K139" s="245"/>
      <c r="L139" s="184"/>
      <c r="M139" s="313" t="e">
        <f t="shared" si="10"/>
        <v>#DIV/0!</v>
      </c>
    </row>
    <row r="140" spans="1:13" ht="24" customHeight="1">
      <c r="A140" s="367"/>
      <c r="B140" s="344"/>
      <c r="C140" s="344"/>
      <c r="D140" s="344"/>
      <c r="E140" s="344"/>
      <c r="F140" s="336"/>
      <c r="G140" s="19" t="s">
        <v>606</v>
      </c>
      <c r="H140" s="33">
        <v>2</v>
      </c>
      <c r="I140" s="33"/>
      <c r="J140" s="33"/>
      <c r="K140" s="245"/>
      <c r="L140" s="184"/>
      <c r="M140" s="313" t="e">
        <f t="shared" si="10"/>
        <v>#DIV/0!</v>
      </c>
    </row>
    <row r="141" spans="1:13" ht="12.75" thickBot="1">
      <c r="A141" s="368"/>
      <c r="B141" s="343"/>
      <c r="C141" s="343"/>
      <c r="D141" s="343"/>
      <c r="E141" s="343"/>
      <c r="F141" s="336"/>
      <c r="G141" s="19" t="s">
        <v>607</v>
      </c>
      <c r="H141" s="33">
        <v>4</v>
      </c>
      <c r="I141" s="41"/>
      <c r="J141" s="41"/>
      <c r="K141" s="219"/>
      <c r="L141" s="182"/>
      <c r="M141" s="313" t="e">
        <f t="shared" si="10"/>
        <v>#DIV/0!</v>
      </c>
    </row>
    <row r="142" spans="1:34" s="143" customFormat="1" ht="80.25" customHeight="1" thickBot="1">
      <c r="A142" s="167">
        <v>14</v>
      </c>
      <c r="B142" s="139" t="s">
        <v>664</v>
      </c>
      <c r="C142" s="144" t="s">
        <v>665</v>
      </c>
      <c r="D142" s="139" t="s">
        <v>594</v>
      </c>
      <c r="E142" s="139" t="s">
        <v>504</v>
      </c>
      <c r="F142" s="322"/>
      <c r="G142" s="132" t="s">
        <v>83</v>
      </c>
      <c r="H142" s="134"/>
      <c r="I142" s="134"/>
      <c r="J142" s="134"/>
      <c r="K142" s="261">
        <f>SUM(K143:K168)</f>
        <v>0</v>
      </c>
      <c r="L142" s="203">
        <f>SUM(L143:L168)</f>
        <v>0</v>
      </c>
      <c r="M142" s="314"/>
      <c r="N142" s="142"/>
      <c r="O142" s="142"/>
      <c r="P142" s="142"/>
      <c r="Q142" s="142"/>
      <c r="R142" s="142"/>
      <c r="S142" s="142"/>
      <c r="T142" s="142"/>
      <c r="U142" s="142"/>
      <c r="V142" s="142"/>
      <c r="W142" s="142"/>
      <c r="X142" s="142"/>
      <c r="Y142" s="142"/>
      <c r="Z142" s="142"/>
      <c r="AA142" s="142"/>
      <c r="AB142" s="142"/>
      <c r="AC142" s="142"/>
      <c r="AD142" s="142"/>
      <c r="AE142" s="142"/>
      <c r="AF142" s="142"/>
      <c r="AG142" s="142"/>
      <c r="AH142" s="142"/>
    </row>
    <row r="143" spans="1:13" ht="36">
      <c r="A143" s="159" t="s">
        <v>362</v>
      </c>
      <c r="B143" s="7" t="s">
        <v>666</v>
      </c>
      <c r="C143" s="63" t="s">
        <v>396</v>
      </c>
      <c r="D143" s="7" t="s">
        <v>668</v>
      </c>
      <c r="E143" s="7" t="s">
        <v>101</v>
      </c>
      <c r="F143" s="291" t="s">
        <v>38</v>
      </c>
      <c r="G143" s="16" t="s">
        <v>230</v>
      </c>
      <c r="H143" s="11" t="s">
        <v>395</v>
      </c>
      <c r="I143" s="39"/>
      <c r="J143" s="39"/>
      <c r="K143" s="219"/>
      <c r="L143" s="194"/>
      <c r="M143" s="313" t="e">
        <f>L143/K143</f>
        <v>#DIV/0!</v>
      </c>
    </row>
    <row r="144" spans="1:13" ht="45.75" customHeight="1">
      <c r="A144" s="362" t="s">
        <v>363</v>
      </c>
      <c r="B144" s="341" t="s">
        <v>669</v>
      </c>
      <c r="C144" s="392" t="s">
        <v>417</v>
      </c>
      <c r="D144" s="341" t="s">
        <v>667</v>
      </c>
      <c r="E144" s="341" t="s">
        <v>21</v>
      </c>
      <c r="F144" s="334" t="s">
        <v>724</v>
      </c>
      <c r="G144" s="16" t="s">
        <v>610</v>
      </c>
      <c r="H144" s="8" t="s">
        <v>390</v>
      </c>
      <c r="I144" s="8"/>
      <c r="J144" s="8"/>
      <c r="K144" s="245"/>
      <c r="L144" s="182"/>
      <c r="M144" s="313" t="e">
        <f aca="true" t="shared" si="11" ref="M144:M168">L144/K144</f>
        <v>#DIV/0!</v>
      </c>
    </row>
    <row r="145" spans="1:13" ht="24" customHeight="1">
      <c r="A145" s="363"/>
      <c r="B145" s="338"/>
      <c r="C145" s="393"/>
      <c r="D145" s="338"/>
      <c r="E145" s="338"/>
      <c r="F145" s="335"/>
      <c r="G145" s="16" t="s">
        <v>609</v>
      </c>
      <c r="H145" s="34">
        <v>93</v>
      </c>
      <c r="I145" s="25"/>
      <c r="J145" s="25"/>
      <c r="K145" s="244"/>
      <c r="L145" s="184"/>
      <c r="M145" s="313" t="e">
        <f t="shared" si="11"/>
        <v>#DIV/0!</v>
      </c>
    </row>
    <row r="146" spans="1:13" ht="21" customHeight="1">
      <c r="A146" s="362" t="s">
        <v>490</v>
      </c>
      <c r="B146" s="341" t="s">
        <v>486</v>
      </c>
      <c r="C146" s="392" t="s">
        <v>536</v>
      </c>
      <c r="D146" s="341" t="s">
        <v>84</v>
      </c>
      <c r="E146" s="341" t="s">
        <v>565</v>
      </c>
      <c r="F146" s="334" t="s">
        <v>73</v>
      </c>
      <c r="G146" s="17" t="s">
        <v>381</v>
      </c>
      <c r="H146" s="49"/>
      <c r="I146" s="113"/>
      <c r="J146" s="13"/>
      <c r="K146" s="219"/>
      <c r="L146" s="210"/>
      <c r="M146" s="313" t="e">
        <f t="shared" si="11"/>
        <v>#DIV/0!</v>
      </c>
    </row>
    <row r="147" spans="1:13" ht="24" customHeight="1">
      <c r="A147" s="366"/>
      <c r="B147" s="342"/>
      <c r="C147" s="395"/>
      <c r="D147" s="342"/>
      <c r="E147" s="342"/>
      <c r="F147" s="336"/>
      <c r="G147" s="17" t="s">
        <v>230</v>
      </c>
      <c r="H147" s="49"/>
      <c r="I147" s="113"/>
      <c r="J147" s="114"/>
      <c r="K147" s="252"/>
      <c r="L147" s="210"/>
      <c r="M147" s="313" t="e">
        <f t="shared" si="11"/>
        <v>#DIV/0!</v>
      </c>
    </row>
    <row r="148" spans="1:13" ht="41.25" customHeight="1">
      <c r="A148" s="363"/>
      <c r="B148" s="338"/>
      <c r="C148" s="393"/>
      <c r="D148" s="338"/>
      <c r="E148" s="338"/>
      <c r="F148" s="335"/>
      <c r="G148" s="17" t="s">
        <v>610</v>
      </c>
      <c r="H148" s="8" t="s">
        <v>418</v>
      </c>
      <c r="I148" s="13"/>
      <c r="J148" s="13"/>
      <c r="K148" s="219"/>
      <c r="L148" s="183"/>
      <c r="M148" s="313" t="e">
        <f t="shared" si="11"/>
        <v>#DIV/0!</v>
      </c>
    </row>
    <row r="149" spans="1:13" ht="23.25" customHeight="1">
      <c r="A149" s="362" t="s">
        <v>491</v>
      </c>
      <c r="B149" s="341" t="s">
        <v>36</v>
      </c>
      <c r="C149" s="392" t="s">
        <v>441</v>
      </c>
      <c r="D149" s="341" t="s">
        <v>85</v>
      </c>
      <c r="E149" s="341" t="s">
        <v>182</v>
      </c>
      <c r="F149" s="334" t="s">
        <v>40</v>
      </c>
      <c r="G149" s="19"/>
      <c r="H149" s="8" t="s">
        <v>455</v>
      </c>
      <c r="I149" s="13"/>
      <c r="J149" s="13"/>
      <c r="K149" s="219"/>
      <c r="L149" s="194"/>
      <c r="M149" s="313"/>
    </row>
    <row r="150" spans="1:13" ht="36">
      <c r="A150" s="366"/>
      <c r="B150" s="342"/>
      <c r="C150" s="395"/>
      <c r="D150" s="342"/>
      <c r="E150" s="342"/>
      <c r="F150" s="336"/>
      <c r="G150" s="16" t="s">
        <v>612</v>
      </c>
      <c r="H150" s="213" t="s">
        <v>194</v>
      </c>
      <c r="I150" s="5"/>
      <c r="J150" s="5"/>
      <c r="K150" s="217"/>
      <c r="L150" s="189"/>
      <c r="M150" s="313" t="e">
        <f t="shared" si="11"/>
        <v>#DIV/0!</v>
      </c>
    </row>
    <row r="151" spans="1:13" ht="63" customHeight="1">
      <c r="A151" s="363"/>
      <c r="B151" s="338"/>
      <c r="C151" s="393"/>
      <c r="D151" s="338"/>
      <c r="E151" s="338"/>
      <c r="F151" s="335"/>
      <c r="G151" s="17" t="s">
        <v>610</v>
      </c>
      <c r="H151" s="50" t="s">
        <v>193</v>
      </c>
      <c r="I151" s="13"/>
      <c r="J151" s="13"/>
      <c r="K151" s="219"/>
      <c r="L151" s="183"/>
      <c r="M151" s="313" t="e">
        <f t="shared" si="11"/>
        <v>#DIV/0!</v>
      </c>
    </row>
    <row r="152" spans="1:13" ht="36" customHeight="1">
      <c r="A152" s="362" t="s">
        <v>492</v>
      </c>
      <c r="B152" s="341" t="s">
        <v>485</v>
      </c>
      <c r="C152" s="392" t="s">
        <v>183</v>
      </c>
      <c r="D152" s="341" t="s">
        <v>86</v>
      </c>
      <c r="E152" s="341" t="s">
        <v>22</v>
      </c>
      <c r="F152" s="334" t="s">
        <v>41</v>
      </c>
      <c r="G152" s="17" t="s">
        <v>612</v>
      </c>
      <c r="H152" s="8" t="s">
        <v>195</v>
      </c>
      <c r="I152" s="8"/>
      <c r="J152" s="8"/>
      <c r="K152" s="245"/>
      <c r="L152" s="184"/>
      <c r="M152" s="313" t="e">
        <f t="shared" si="11"/>
        <v>#DIV/0!</v>
      </c>
    </row>
    <row r="153" spans="1:13" ht="33" customHeight="1">
      <c r="A153" s="363"/>
      <c r="B153" s="338"/>
      <c r="C153" s="393"/>
      <c r="D153" s="338"/>
      <c r="E153" s="338"/>
      <c r="F153" s="335"/>
      <c r="G153" s="17" t="s">
        <v>610</v>
      </c>
      <c r="H153" s="8" t="s">
        <v>390</v>
      </c>
      <c r="I153" s="8"/>
      <c r="J153" s="8"/>
      <c r="K153" s="245"/>
      <c r="L153" s="183"/>
      <c r="M153" s="313" t="e">
        <f t="shared" si="11"/>
        <v>#DIV/0!</v>
      </c>
    </row>
    <row r="154" spans="1:13" ht="47.25" customHeight="1">
      <c r="A154" s="160" t="s">
        <v>493</v>
      </c>
      <c r="B154" s="19" t="s">
        <v>487</v>
      </c>
      <c r="C154" s="64" t="s">
        <v>411</v>
      </c>
      <c r="D154" s="19" t="s">
        <v>555</v>
      </c>
      <c r="E154" s="19" t="s">
        <v>23</v>
      </c>
      <c r="F154" s="300" t="s">
        <v>42</v>
      </c>
      <c r="G154" s="17" t="s">
        <v>613</v>
      </c>
      <c r="H154" s="8" t="s">
        <v>390</v>
      </c>
      <c r="I154" s="8"/>
      <c r="J154" s="8"/>
      <c r="K154" s="245"/>
      <c r="L154" s="182"/>
      <c r="M154" s="313" t="e">
        <f t="shared" si="11"/>
        <v>#DIV/0!</v>
      </c>
    </row>
    <row r="155" spans="1:13" ht="153.75" customHeight="1">
      <c r="A155" s="160" t="s">
        <v>468</v>
      </c>
      <c r="B155" s="19" t="s">
        <v>502</v>
      </c>
      <c r="C155" s="19" t="s">
        <v>567</v>
      </c>
      <c r="D155" s="19" t="s">
        <v>568</v>
      </c>
      <c r="E155" s="19" t="s">
        <v>655</v>
      </c>
      <c r="F155" s="300" t="s">
        <v>74</v>
      </c>
      <c r="G155" s="17" t="s">
        <v>612</v>
      </c>
      <c r="H155" s="8" t="s">
        <v>25</v>
      </c>
      <c r="I155" s="13"/>
      <c r="J155" s="13"/>
      <c r="K155" s="219"/>
      <c r="L155" s="184"/>
      <c r="M155" s="313" t="e">
        <f t="shared" si="11"/>
        <v>#DIV/0!</v>
      </c>
    </row>
    <row r="156" spans="1:13" ht="32.25" customHeight="1">
      <c r="A156" s="394" t="s">
        <v>146</v>
      </c>
      <c r="B156" s="341" t="s">
        <v>451</v>
      </c>
      <c r="C156" s="341" t="s">
        <v>423</v>
      </c>
      <c r="D156" s="341" t="s">
        <v>208</v>
      </c>
      <c r="E156" s="341" t="s">
        <v>306</v>
      </c>
      <c r="F156" s="334" t="s">
        <v>725</v>
      </c>
      <c r="G156" s="17" t="s">
        <v>612</v>
      </c>
      <c r="H156" s="8" t="s">
        <v>24</v>
      </c>
      <c r="K156" s="244"/>
      <c r="L156" s="184"/>
      <c r="M156" s="313" t="e">
        <f t="shared" si="11"/>
        <v>#DIV/0!</v>
      </c>
    </row>
    <row r="157" spans="1:13" ht="40.5" customHeight="1">
      <c r="A157" s="376"/>
      <c r="B157" s="338"/>
      <c r="C157" s="338"/>
      <c r="D157" s="338"/>
      <c r="E157" s="338"/>
      <c r="F157" s="335"/>
      <c r="G157" s="19" t="s">
        <v>610</v>
      </c>
      <c r="H157" s="8" t="s">
        <v>537</v>
      </c>
      <c r="I157" s="13"/>
      <c r="J157" s="13"/>
      <c r="K157" s="219"/>
      <c r="L157" s="183"/>
      <c r="M157" s="313" t="e">
        <f t="shared" si="11"/>
        <v>#DIV/0!</v>
      </c>
    </row>
    <row r="158" spans="1:34" s="93" customFormat="1" ht="49.5" customHeight="1">
      <c r="A158" s="394" t="s">
        <v>670</v>
      </c>
      <c r="B158" s="341" t="s">
        <v>397</v>
      </c>
      <c r="C158" s="341" t="s">
        <v>713</v>
      </c>
      <c r="D158" s="341" t="s">
        <v>464</v>
      </c>
      <c r="E158" s="341" t="s">
        <v>255</v>
      </c>
      <c r="F158" s="334" t="s">
        <v>255</v>
      </c>
      <c r="G158" s="19" t="s">
        <v>611</v>
      </c>
      <c r="H158" s="8" t="s">
        <v>33</v>
      </c>
      <c r="I158" s="13"/>
      <c r="J158" s="13"/>
      <c r="K158" s="219"/>
      <c r="L158" s="194"/>
      <c r="M158" s="313" t="e">
        <f t="shared" si="11"/>
        <v>#DIV/0!</v>
      </c>
      <c r="N158" s="83"/>
      <c r="O158" s="83"/>
      <c r="P158" s="83"/>
      <c r="Q158" s="83"/>
      <c r="R158" s="83"/>
      <c r="S158" s="83"/>
      <c r="T158" s="83"/>
      <c r="U158" s="83"/>
      <c r="V158" s="83"/>
      <c r="W158" s="83"/>
      <c r="X158" s="83"/>
      <c r="Y158" s="83"/>
      <c r="Z158" s="83"/>
      <c r="AA158" s="83"/>
      <c r="AB158" s="83"/>
      <c r="AC158" s="83"/>
      <c r="AD158" s="83"/>
      <c r="AE158" s="83"/>
      <c r="AF158" s="83"/>
      <c r="AG158" s="83"/>
      <c r="AH158" s="83"/>
    </row>
    <row r="159" spans="1:34" s="93" customFormat="1" ht="48.75" customHeight="1">
      <c r="A159" s="375"/>
      <c r="B159" s="342"/>
      <c r="C159" s="342"/>
      <c r="D159" s="342"/>
      <c r="E159" s="342"/>
      <c r="F159" s="336"/>
      <c r="G159" s="20" t="s">
        <v>612</v>
      </c>
      <c r="H159" s="8" t="s">
        <v>279</v>
      </c>
      <c r="I159" s="13"/>
      <c r="J159" s="13"/>
      <c r="K159" s="219"/>
      <c r="L159" s="194"/>
      <c r="M159" s="313" t="e">
        <f t="shared" si="11"/>
        <v>#DIV/0!</v>
      </c>
      <c r="N159" s="83"/>
      <c r="O159" s="83"/>
      <c r="P159" s="83"/>
      <c r="Q159" s="83"/>
      <c r="R159" s="83"/>
      <c r="S159" s="83"/>
      <c r="T159" s="83"/>
      <c r="U159" s="83"/>
      <c r="V159" s="83"/>
      <c r="W159" s="83"/>
      <c r="X159" s="83"/>
      <c r="Y159" s="83"/>
      <c r="Z159" s="83"/>
      <c r="AA159" s="83"/>
      <c r="AB159" s="83"/>
      <c r="AC159" s="83"/>
      <c r="AD159" s="83"/>
      <c r="AE159" s="83"/>
      <c r="AF159" s="83"/>
      <c r="AG159" s="83"/>
      <c r="AH159" s="83"/>
    </row>
    <row r="160" spans="1:34" s="93" customFormat="1" ht="38.25" customHeight="1">
      <c r="A160" s="375"/>
      <c r="B160" s="342"/>
      <c r="C160" s="342"/>
      <c r="D160" s="342"/>
      <c r="E160" s="342"/>
      <c r="F160" s="336"/>
      <c r="G160" s="20" t="s">
        <v>230</v>
      </c>
      <c r="H160" s="8" t="s">
        <v>398</v>
      </c>
      <c r="I160" s="13"/>
      <c r="J160" s="13"/>
      <c r="K160" s="219"/>
      <c r="L160" s="194"/>
      <c r="M160" s="313" t="e">
        <f t="shared" si="11"/>
        <v>#DIV/0!</v>
      </c>
      <c r="N160" s="83"/>
      <c r="O160" s="83"/>
      <c r="P160" s="83"/>
      <c r="Q160" s="83"/>
      <c r="R160" s="83"/>
      <c r="S160" s="83"/>
      <c r="T160" s="83"/>
      <c r="U160" s="83"/>
      <c r="V160" s="83"/>
      <c r="W160" s="83"/>
      <c r="X160" s="83"/>
      <c r="Y160" s="83"/>
      <c r="Z160" s="83"/>
      <c r="AA160" s="83"/>
      <c r="AB160" s="83"/>
      <c r="AC160" s="83"/>
      <c r="AD160" s="83"/>
      <c r="AE160" s="83"/>
      <c r="AF160" s="83"/>
      <c r="AG160" s="83"/>
      <c r="AH160" s="83"/>
    </row>
    <row r="161" spans="1:34" s="93" customFormat="1" ht="30.75" customHeight="1">
      <c r="A161" s="376"/>
      <c r="B161" s="338"/>
      <c r="C161" s="338"/>
      <c r="D161" s="338"/>
      <c r="E161" s="338"/>
      <c r="F161" s="335"/>
      <c r="G161" s="20" t="s">
        <v>231</v>
      </c>
      <c r="H161" s="8" t="s">
        <v>399</v>
      </c>
      <c r="I161" s="39"/>
      <c r="J161" s="13"/>
      <c r="K161" s="219"/>
      <c r="L161" s="194"/>
      <c r="M161" s="313" t="e">
        <f t="shared" si="11"/>
        <v>#DIV/0!</v>
      </c>
      <c r="N161" s="83"/>
      <c r="O161" s="83"/>
      <c r="P161" s="83"/>
      <c r="Q161" s="83"/>
      <c r="R161" s="83"/>
      <c r="S161" s="83"/>
      <c r="T161" s="83"/>
      <c r="U161" s="83"/>
      <c r="V161" s="83"/>
      <c r="W161" s="83"/>
      <c r="X161" s="83"/>
      <c r="Y161" s="83"/>
      <c r="Z161" s="83"/>
      <c r="AA161" s="83"/>
      <c r="AB161" s="83"/>
      <c r="AC161" s="83"/>
      <c r="AD161" s="83"/>
      <c r="AE161" s="83"/>
      <c r="AF161" s="83"/>
      <c r="AG161" s="83"/>
      <c r="AH161" s="83"/>
    </row>
    <row r="162" spans="1:13" ht="24" customHeight="1">
      <c r="A162" s="394" t="s">
        <v>448</v>
      </c>
      <c r="B162" s="341" t="s">
        <v>474</v>
      </c>
      <c r="C162" s="341" t="s">
        <v>370</v>
      </c>
      <c r="D162" s="19" t="s">
        <v>721</v>
      </c>
      <c r="E162" s="341" t="s">
        <v>646</v>
      </c>
      <c r="F162" s="334" t="s">
        <v>646</v>
      </c>
      <c r="G162" s="20" t="s">
        <v>211</v>
      </c>
      <c r="H162" s="8">
        <v>1</v>
      </c>
      <c r="I162" s="8"/>
      <c r="J162" s="8"/>
      <c r="K162" s="245"/>
      <c r="L162" s="183"/>
      <c r="M162" s="313" t="e">
        <f t="shared" si="11"/>
        <v>#DIV/0!</v>
      </c>
    </row>
    <row r="163" spans="1:13" ht="24" customHeight="1">
      <c r="A163" s="375"/>
      <c r="B163" s="342"/>
      <c r="C163" s="342"/>
      <c r="D163" s="56"/>
      <c r="E163" s="342"/>
      <c r="F163" s="336"/>
      <c r="G163" s="20" t="s">
        <v>381</v>
      </c>
      <c r="H163" s="8"/>
      <c r="I163" s="8"/>
      <c r="J163" s="8"/>
      <c r="K163" s="245"/>
      <c r="L163" s="183"/>
      <c r="M163" s="313" t="e">
        <f t="shared" si="11"/>
        <v>#DIV/0!</v>
      </c>
    </row>
    <row r="164" spans="1:13" ht="24" customHeight="1">
      <c r="A164" s="375"/>
      <c r="B164" s="342"/>
      <c r="C164" s="342"/>
      <c r="D164" s="342" t="s">
        <v>219</v>
      </c>
      <c r="E164" s="342"/>
      <c r="F164" s="336"/>
      <c r="G164" s="20" t="s">
        <v>609</v>
      </c>
      <c r="H164" s="8">
        <v>2.08</v>
      </c>
      <c r="I164" s="8"/>
      <c r="J164" s="8"/>
      <c r="K164" s="245"/>
      <c r="L164" s="183"/>
      <c r="M164" s="313" t="e">
        <f t="shared" si="11"/>
        <v>#DIV/0!</v>
      </c>
    </row>
    <row r="165" spans="1:13" ht="14.25" customHeight="1">
      <c r="A165" s="375"/>
      <c r="B165" s="342"/>
      <c r="C165" s="342"/>
      <c r="D165" s="342"/>
      <c r="E165" s="342"/>
      <c r="F165" s="336"/>
      <c r="G165" s="17" t="s">
        <v>612</v>
      </c>
      <c r="H165" s="48">
        <v>3</v>
      </c>
      <c r="I165" s="42"/>
      <c r="J165" s="42"/>
      <c r="K165" s="219"/>
      <c r="L165" s="184"/>
      <c r="M165" s="313" t="e">
        <f t="shared" si="11"/>
        <v>#DIV/0!</v>
      </c>
    </row>
    <row r="166" spans="1:13" ht="18.75" customHeight="1">
      <c r="A166" s="375"/>
      <c r="B166" s="342"/>
      <c r="C166" s="342"/>
      <c r="D166" s="342"/>
      <c r="E166" s="342"/>
      <c r="F166" s="336"/>
      <c r="G166" s="20" t="s">
        <v>611</v>
      </c>
      <c r="H166" s="48">
        <v>2</v>
      </c>
      <c r="I166" s="42"/>
      <c r="J166" s="42"/>
      <c r="K166" s="219"/>
      <c r="L166" s="184"/>
      <c r="M166" s="313" t="e">
        <f t="shared" si="11"/>
        <v>#DIV/0!</v>
      </c>
    </row>
    <row r="167" spans="1:13" ht="18.75" customHeight="1">
      <c r="A167" s="375"/>
      <c r="B167" s="342"/>
      <c r="C167" s="342"/>
      <c r="D167" s="342"/>
      <c r="E167" s="342"/>
      <c r="F167" s="336"/>
      <c r="G167" s="20" t="s">
        <v>613</v>
      </c>
      <c r="H167" s="48"/>
      <c r="I167" s="38"/>
      <c r="J167" s="38"/>
      <c r="K167" s="219"/>
      <c r="L167" s="184"/>
      <c r="M167" s="313" t="e">
        <f t="shared" si="11"/>
        <v>#DIV/0!</v>
      </c>
    </row>
    <row r="168" spans="1:13" ht="15" customHeight="1" thickBot="1">
      <c r="A168" s="416"/>
      <c r="B168" s="354"/>
      <c r="C168" s="354"/>
      <c r="D168" s="343"/>
      <c r="E168" s="343"/>
      <c r="F168" s="339"/>
      <c r="G168" s="20" t="s">
        <v>610</v>
      </c>
      <c r="H168" s="48">
        <v>3</v>
      </c>
      <c r="I168" s="42"/>
      <c r="J168" s="42"/>
      <c r="K168" s="219"/>
      <c r="L168" s="183"/>
      <c r="M168" s="313" t="e">
        <f t="shared" si="11"/>
        <v>#DIV/0!</v>
      </c>
    </row>
    <row r="169" spans="1:34" s="143" customFormat="1" ht="36.75" thickBot="1">
      <c r="A169" s="171">
        <v>15</v>
      </c>
      <c r="B169" s="145" t="s">
        <v>686</v>
      </c>
      <c r="C169" s="139" t="s">
        <v>335</v>
      </c>
      <c r="D169" s="139" t="s">
        <v>569</v>
      </c>
      <c r="E169" s="139" t="s">
        <v>477</v>
      </c>
      <c r="F169" s="307"/>
      <c r="G169" s="146" t="s">
        <v>83</v>
      </c>
      <c r="H169" s="134"/>
      <c r="I169" s="134"/>
      <c r="J169" s="134"/>
      <c r="K169" s="261">
        <f>SUM(K170:K182)</f>
        <v>0</v>
      </c>
      <c r="L169" s="203">
        <f>SUM(L170:L182)</f>
        <v>0</v>
      </c>
      <c r="M169" s="314"/>
      <c r="N169" s="142"/>
      <c r="O169" s="142"/>
      <c r="P169" s="142"/>
      <c r="Q169" s="142"/>
      <c r="R169" s="142"/>
      <c r="S169" s="142"/>
      <c r="T169" s="142"/>
      <c r="U169" s="142"/>
      <c r="V169" s="142"/>
      <c r="W169" s="142"/>
      <c r="X169" s="142"/>
      <c r="Y169" s="142"/>
      <c r="Z169" s="142"/>
      <c r="AA169" s="142"/>
      <c r="AB169" s="142"/>
      <c r="AC169" s="142"/>
      <c r="AD169" s="142"/>
      <c r="AE169" s="142"/>
      <c r="AF169" s="142"/>
      <c r="AG169" s="142"/>
      <c r="AH169" s="142"/>
    </row>
    <row r="170" spans="1:13" ht="68.25" customHeight="1">
      <c r="A170" s="169" t="s">
        <v>364</v>
      </c>
      <c r="B170" s="19" t="s">
        <v>570</v>
      </c>
      <c r="C170" s="19" t="s">
        <v>400</v>
      </c>
      <c r="D170" s="19" t="s">
        <v>442</v>
      </c>
      <c r="E170" s="75" t="s">
        <v>478</v>
      </c>
      <c r="F170" s="308" t="s">
        <v>43</v>
      </c>
      <c r="G170" s="17" t="s">
        <v>231</v>
      </c>
      <c r="H170" s="8" t="s">
        <v>663</v>
      </c>
      <c r="I170" s="25"/>
      <c r="J170" s="25"/>
      <c r="K170" s="244"/>
      <c r="L170" s="182"/>
      <c r="M170" s="313" t="e">
        <f>L170/K170</f>
        <v>#DIV/0!</v>
      </c>
    </row>
    <row r="171" spans="1:13" ht="36" customHeight="1">
      <c r="A171" s="234" t="s">
        <v>365</v>
      </c>
      <c r="B171" s="235" t="s">
        <v>143</v>
      </c>
      <c r="C171" s="235" t="s">
        <v>714</v>
      </c>
      <c r="D171" s="235" t="s">
        <v>145</v>
      </c>
      <c r="E171" s="65" t="s">
        <v>479</v>
      </c>
      <c r="F171" s="295" t="s">
        <v>44</v>
      </c>
      <c r="G171" s="17" t="s">
        <v>611</v>
      </c>
      <c r="H171" s="8" t="s">
        <v>439</v>
      </c>
      <c r="I171" s="34"/>
      <c r="J171" s="8"/>
      <c r="K171" s="245"/>
      <c r="L171" s="194"/>
      <c r="M171" s="313" t="e">
        <f aca="true" t="shared" si="12" ref="M171:M182">L171/K171</f>
        <v>#DIV/0!</v>
      </c>
    </row>
    <row r="172" spans="1:13" ht="49.5" customHeight="1">
      <c r="A172" s="375" t="s">
        <v>93</v>
      </c>
      <c r="B172" s="341" t="s">
        <v>102</v>
      </c>
      <c r="C172" s="341" t="s">
        <v>103</v>
      </c>
      <c r="D172" s="341" t="s">
        <v>104</v>
      </c>
      <c r="E172" s="341" t="s">
        <v>105</v>
      </c>
      <c r="F172" s="334" t="s">
        <v>46</v>
      </c>
      <c r="G172" s="16" t="s">
        <v>611</v>
      </c>
      <c r="H172" s="6" t="s">
        <v>715</v>
      </c>
      <c r="I172" s="233"/>
      <c r="J172" s="5"/>
      <c r="K172" s="217"/>
      <c r="L172" s="194"/>
      <c r="M172" s="313" t="e">
        <f t="shared" si="12"/>
        <v>#DIV/0!</v>
      </c>
    </row>
    <row r="173" spans="1:13" ht="49.5" customHeight="1">
      <c r="A173" s="375"/>
      <c r="B173" s="342"/>
      <c r="C173" s="342"/>
      <c r="D173" s="342"/>
      <c r="E173" s="342"/>
      <c r="F173" s="336"/>
      <c r="G173" s="16" t="s">
        <v>232</v>
      </c>
      <c r="H173" s="6"/>
      <c r="I173" s="233"/>
      <c r="J173" s="233"/>
      <c r="K173" s="245"/>
      <c r="L173" s="237"/>
      <c r="M173" s="313"/>
    </row>
    <row r="174" spans="1:13" ht="26.25" customHeight="1">
      <c r="A174" s="376"/>
      <c r="B174" s="338"/>
      <c r="C174" s="338"/>
      <c r="D174" s="338"/>
      <c r="E174" s="338"/>
      <c r="F174" s="335"/>
      <c r="G174" s="17" t="s">
        <v>231</v>
      </c>
      <c r="H174" s="8" t="s">
        <v>456</v>
      </c>
      <c r="I174" s="25"/>
      <c r="J174" s="25"/>
      <c r="K174" s="244"/>
      <c r="L174" s="194"/>
      <c r="M174" s="313" t="e">
        <f t="shared" si="12"/>
        <v>#DIV/0!</v>
      </c>
    </row>
    <row r="175" spans="1:13" ht="48.75" customHeight="1">
      <c r="A175" s="394" t="s">
        <v>469</v>
      </c>
      <c r="B175" s="341" t="s">
        <v>494</v>
      </c>
      <c r="C175" s="341" t="s">
        <v>94</v>
      </c>
      <c r="D175" s="341" t="s">
        <v>220</v>
      </c>
      <c r="E175" s="341" t="s">
        <v>256</v>
      </c>
      <c r="F175" s="334" t="s">
        <v>47</v>
      </c>
      <c r="G175" s="17" t="s">
        <v>232</v>
      </c>
      <c r="H175" s="15" t="s">
        <v>530</v>
      </c>
      <c r="I175" s="13"/>
      <c r="J175" s="13"/>
      <c r="K175" s="219"/>
      <c r="L175" s="183"/>
      <c r="M175" s="313" t="e">
        <f t="shared" si="12"/>
        <v>#DIV/0!</v>
      </c>
    </row>
    <row r="176" spans="1:13" ht="48.75" customHeight="1">
      <c r="A176" s="376"/>
      <c r="B176" s="338"/>
      <c r="C176" s="338"/>
      <c r="D176" s="338"/>
      <c r="E176" s="338"/>
      <c r="F176" s="335"/>
      <c r="G176" s="17" t="s">
        <v>252</v>
      </c>
      <c r="H176" s="15"/>
      <c r="I176" s="220"/>
      <c r="J176" s="13"/>
      <c r="K176" s="219"/>
      <c r="L176" s="183"/>
      <c r="M176" s="313" t="e">
        <f t="shared" si="12"/>
        <v>#DIV/0!</v>
      </c>
    </row>
    <row r="177" spans="1:13" ht="36" customHeight="1">
      <c r="A177" s="394" t="s">
        <v>472</v>
      </c>
      <c r="B177" s="341" t="s">
        <v>144</v>
      </c>
      <c r="C177" s="341" t="s">
        <v>540</v>
      </c>
      <c r="D177" s="341" t="s">
        <v>79</v>
      </c>
      <c r="E177" s="341" t="s">
        <v>480</v>
      </c>
      <c r="F177" s="334" t="s">
        <v>45</v>
      </c>
      <c r="G177" s="24" t="s">
        <v>230</v>
      </c>
      <c r="H177" s="287">
        <v>32</v>
      </c>
      <c r="I177" s="31"/>
      <c r="J177" s="31"/>
      <c r="K177" s="265"/>
      <c r="L177" s="288"/>
      <c r="M177" s="318" t="e">
        <f t="shared" si="12"/>
        <v>#DIV/0!</v>
      </c>
    </row>
    <row r="178" spans="1:13" ht="12">
      <c r="A178" s="376"/>
      <c r="B178" s="338"/>
      <c r="C178" s="338"/>
      <c r="D178" s="338"/>
      <c r="E178" s="338"/>
      <c r="F178" s="335"/>
      <c r="G178" s="282"/>
      <c r="H178" s="283"/>
      <c r="I178" s="284"/>
      <c r="J178" s="284"/>
      <c r="K178" s="285"/>
      <c r="L178" s="286"/>
      <c r="M178" s="312"/>
    </row>
    <row r="179" spans="1:13" ht="18" customHeight="1">
      <c r="A179" s="394" t="s">
        <v>429</v>
      </c>
      <c r="B179" s="341" t="s">
        <v>474</v>
      </c>
      <c r="C179" s="341" t="s">
        <v>370</v>
      </c>
      <c r="D179" s="341" t="s">
        <v>219</v>
      </c>
      <c r="E179" s="341" t="s">
        <v>481</v>
      </c>
      <c r="F179" s="334" t="s">
        <v>39</v>
      </c>
      <c r="G179" s="20" t="s">
        <v>230</v>
      </c>
      <c r="H179" s="8">
        <v>3</v>
      </c>
      <c r="K179" s="244"/>
      <c r="L179" s="194"/>
      <c r="M179" s="313" t="e">
        <f t="shared" si="12"/>
        <v>#DIV/0!</v>
      </c>
    </row>
    <row r="180" spans="1:13" ht="15.75" customHeight="1">
      <c r="A180" s="375"/>
      <c r="B180" s="342"/>
      <c r="C180" s="342"/>
      <c r="D180" s="342"/>
      <c r="E180" s="342"/>
      <c r="F180" s="336"/>
      <c r="G180" s="19" t="s">
        <v>232</v>
      </c>
      <c r="H180" s="15">
        <v>1</v>
      </c>
      <c r="I180" s="119"/>
      <c r="J180" s="119"/>
      <c r="K180" s="244"/>
      <c r="L180" s="206"/>
      <c r="M180" s="313" t="e">
        <f t="shared" si="12"/>
        <v>#DIV/0!</v>
      </c>
    </row>
    <row r="181" spans="1:13" ht="15.75" customHeight="1">
      <c r="A181" s="375"/>
      <c r="B181" s="342"/>
      <c r="C181" s="342"/>
      <c r="D181" s="342"/>
      <c r="E181" s="342"/>
      <c r="F181" s="336"/>
      <c r="G181" s="19" t="s">
        <v>252</v>
      </c>
      <c r="H181" s="15"/>
      <c r="I181" s="119"/>
      <c r="J181" s="119"/>
      <c r="K181" s="244"/>
      <c r="L181" s="206"/>
      <c r="M181" s="313" t="e">
        <f t="shared" si="12"/>
        <v>#DIV/0!</v>
      </c>
    </row>
    <row r="182" spans="1:13" ht="24" customHeight="1" thickBot="1">
      <c r="A182" s="396"/>
      <c r="B182" s="343"/>
      <c r="C182" s="343"/>
      <c r="D182" s="343"/>
      <c r="E182" s="343"/>
      <c r="F182" s="336"/>
      <c r="G182" s="19" t="s">
        <v>231</v>
      </c>
      <c r="H182" s="15">
        <v>3</v>
      </c>
      <c r="I182" s="110"/>
      <c r="J182" s="110"/>
      <c r="K182" s="269"/>
      <c r="L182" s="211"/>
      <c r="M182" s="313" t="e">
        <f t="shared" si="12"/>
        <v>#DIV/0!</v>
      </c>
    </row>
    <row r="183" spans="1:34" s="143" customFormat="1" ht="28.5" customHeight="1" thickBot="1">
      <c r="A183" s="167">
        <v>16</v>
      </c>
      <c r="B183" s="139" t="s">
        <v>684</v>
      </c>
      <c r="C183" s="139"/>
      <c r="D183" s="139"/>
      <c r="E183" s="139"/>
      <c r="F183" s="322"/>
      <c r="G183" s="132" t="s">
        <v>83</v>
      </c>
      <c r="H183" s="134"/>
      <c r="I183" s="134"/>
      <c r="J183" s="134"/>
      <c r="K183" s="261">
        <f>SUM(K184:K193)</f>
        <v>0</v>
      </c>
      <c r="L183" s="203">
        <f>SUM(L184:L193)</f>
        <v>0</v>
      </c>
      <c r="M183" s="314"/>
      <c r="N183" s="142"/>
      <c r="O183" s="142"/>
      <c r="P183" s="142"/>
      <c r="Q183" s="142"/>
      <c r="R183" s="142"/>
      <c r="S183" s="142"/>
      <c r="T183" s="142"/>
      <c r="U183" s="142"/>
      <c r="V183" s="142"/>
      <c r="W183" s="142"/>
      <c r="X183" s="142"/>
      <c r="Y183" s="142"/>
      <c r="Z183" s="142"/>
      <c r="AA183" s="142"/>
      <c r="AB183" s="142"/>
      <c r="AC183" s="142"/>
      <c r="AD183" s="142"/>
      <c r="AE183" s="142"/>
      <c r="AF183" s="142"/>
      <c r="AG183" s="142"/>
      <c r="AH183" s="142"/>
    </row>
    <row r="184" spans="1:13" ht="24.75" customHeight="1">
      <c r="A184" s="363" t="s">
        <v>430</v>
      </c>
      <c r="B184" s="337" t="s">
        <v>258</v>
      </c>
      <c r="C184" s="337" t="s">
        <v>259</v>
      </c>
      <c r="D184" s="337" t="s">
        <v>221</v>
      </c>
      <c r="E184" s="337" t="s">
        <v>482</v>
      </c>
      <c r="F184" s="337"/>
      <c r="G184" s="16" t="s">
        <v>383</v>
      </c>
      <c r="H184" s="8">
        <v>2</v>
      </c>
      <c r="K184" s="244"/>
      <c r="L184" s="184"/>
      <c r="M184" s="313" t="e">
        <f>L184/K184</f>
        <v>#DIV/0!</v>
      </c>
    </row>
    <row r="185" spans="1:13" ht="24" customHeight="1">
      <c r="A185" s="367"/>
      <c r="B185" s="338"/>
      <c r="C185" s="338"/>
      <c r="D185" s="338"/>
      <c r="E185" s="338"/>
      <c r="F185" s="338"/>
      <c r="G185" s="16" t="s">
        <v>230</v>
      </c>
      <c r="H185" s="8">
        <v>2</v>
      </c>
      <c r="I185" s="273"/>
      <c r="J185" s="273"/>
      <c r="K185" s="244"/>
      <c r="L185" s="194"/>
      <c r="M185" s="313" t="e">
        <f aca="true" t="shared" si="13" ref="M185:M192">L185/K185</f>
        <v>#DIV/0!</v>
      </c>
    </row>
    <row r="186" spans="1:13" ht="15" customHeight="1">
      <c r="A186" s="362" t="s">
        <v>431</v>
      </c>
      <c r="B186" s="341" t="s">
        <v>147</v>
      </c>
      <c r="C186" s="350" t="s">
        <v>280</v>
      </c>
      <c r="D186" s="341" t="s">
        <v>222</v>
      </c>
      <c r="E186" s="341" t="s">
        <v>483</v>
      </c>
      <c r="F186" s="334" t="s">
        <v>483</v>
      </c>
      <c r="G186" s="19" t="s">
        <v>610</v>
      </c>
      <c r="H186" s="8">
        <v>0</v>
      </c>
      <c r="I186" s="218"/>
      <c r="J186" s="218"/>
      <c r="K186" s="219"/>
      <c r="L186" s="219"/>
      <c r="M186" s="313" t="e">
        <f t="shared" si="13"/>
        <v>#DIV/0!</v>
      </c>
    </row>
    <row r="187" spans="1:13" ht="20.25" customHeight="1">
      <c r="A187" s="363"/>
      <c r="B187" s="338"/>
      <c r="C187" s="351"/>
      <c r="D187" s="338"/>
      <c r="E187" s="338"/>
      <c r="F187" s="335"/>
      <c r="G187" s="7" t="s">
        <v>612</v>
      </c>
      <c r="H187" s="6">
        <v>0</v>
      </c>
      <c r="I187" s="278"/>
      <c r="J187" s="278"/>
      <c r="K187" s="217"/>
      <c r="L187" s="217"/>
      <c r="M187" s="313" t="e">
        <f t="shared" si="13"/>
        <v>#DIV/0!</v>
      </c>
    </row>
    <row r="188" spans="1:13" ht="36" customHeight="1">
      <c r="A188" s="394" t="s">
        <v>432</v>
      </c>
      <c r="B188" s="341" t="s">
        <v>694</v>
      </c>
      <c r="C188" s="341" t="s">
        <v>717</v>
      </c>
      <c r="D188" s="341" t="s">
        <v>223</v>
      </c>
      <c r="E188" s="341" t="s">
        <v>49</v>
      </c>
      <c r="F188" s="334" t="s">
        <v>48</v>
      </c>
      <c r="G188" s="19" t="s">
        <v>232</v>
      </c>
      <c r="H188" s="8" t="s">
        <v>716</v>
      </c>
      <c r="I188" s="13"/>
      <c r="J188" s="13"/>
      <c r="K188" s="219"/>
      <c r="L188" s="183"/>
      <c r="M188" s="313" t="e">
        <f t="shared" si="13"/>
        <v>#DIV/0!</v>
      </c>
    </row>
    <row r="189" spans="1:13" ht="45.75" customHeight="1">
      <c r="A189" s="376"/>
      <c r="B189" s="338"/>
      <c r="C189" s="338"/>
      <c r="D189" s="338"/>
      <c r="E189" s="338"/>
      <c r="F189" s="335"/>
      <c r="G189" s="17" t="s">
        <v>601</v>
      </c>
      <c r="H189" s="29" t="s">
        <v>410</v>
      </c>
      <c r="I189" s="13"/>
      <c r="J189" s="13"/>
      <c r="K189" s="219"/>
      <c r="L189" s="184"/>
      <c r="M189" s="313" t="e">
        <f t="shared" si="13"/>
        <v>#DIV/0!</v>
      </c>
    </row>
    <row r="190" spans="1:13" ht="24" customHeight="1">
      <c r="A190" s="394" t="s">
        <v>384</v>
      </c>
      <c r="B190" s="341" t="s">
        <v>473</v>
      </c>
      <c r="C190" s="341" t="s">
        <v>184</v>
      </c>
      <c r="D190" s="341" t="s">
        <v>224</v>
      </c>
      <c r="E190" s="341" t="s">
        <v>558</v>
      </c>
      <c r="F190" s="334" t="s">
        <v>50</v>
      </c>
      <c r="G190" s="19" t="s">
        <v>611</v>
      </c>
      <c r="H190" s="8"/>
      <c r="K190" s="244"/>
      <c r="L190" s="194"/>
      <c r="M190" s="313" t="e">
        <f t="shared" si="13"/>
        <v>#DIV/0!</v>
      </c>
    </row>
    <row r="191" spans="1:13" ht="42.75" customHeight="1">
      <c r="A191" s="397"/>
      <c r="B191" s="342"/>
      <c r="C191" s="342"/>
      <c r="D191" s="342"/>
      <c r="E191" s="345"/>
      <c r="F191" s="336"/>
      <c r="G191" s="7" t="s">
        <v>603</v>
      </c>
      <c r="H191" s="47" t="s">
        <v>515</v>
      </c>
      <c r="I191" s="27"/>
      <c r="J191" s="27"/>
      <c r="K191" s="219"/>
      <c r="L191" s="183"/>
      <c r="M191" s="313" t="e">
        <f t="shared" si="13"/>
        <v>#DIV/0!</v>
      </c>
    </row>
    <row r="192" spans="1:13" ht="39.75" customHeight="1">
      <c r="A192" s="398"/>
      <c r="B192" s="338"/>
      <c r="C192" s="338"/>
      <c r="D192" s="338"/>
      <c r="E192" s="346"/>
      <c r="F192" s="335"/>
      <c r="G192" s="19" t="s">
        <v>601</v>
      </c>
      <c r="H192" s="29" t="s">
        <v>453</v>
      </c>
      <c r="K192" s="244"/>
      <c r="L192" s="184"/>
      <c r="M192" s="313" t="e">
        <f t="shared" si="13"/>
        <v>#DIV/0!</v>
      </c>
    </row>
    <row r="193" spans="1:13" ht="24.75" thickBot="1">
      <c r="A193" s="169" t="s">
        <v>433</v>
      </c>
      <c r="B193" s="8" t="s">
        <v>253</v>
      </c>
      <c r="C193" s="10" t="s">
        <v>92</v>
      </c>
      <c r="D193" s="10" t="s">
        <v>656</v>
      </c>
      <c r="E193" s="232" t="s">
        <v>254</v>
      </c>
      <c r="F193" s="232" t="s">
        <v>735</v>
      </c>
      <c r="G193" s="65" t="s">
        <v>252</v>
      </c>
      <c r="I193" s="39"/>
      <c r="J193" s="13"/>
      <c r="K193" s="219"/>
      <c r="L193" s="182"/>
      <c r="M193" s="313" t="e">
        <f>L193/K193</f>
        <v>#DIV/0!</v>
      </c>
    </row>
    <row r="194" spans="1:13" s="84" customFormat="1" ht="20.25" customHeight="1" thickBot="1" thickTop="1">
      <c r="A194" s="128"/>
      <c r="B194" s="120"/>
      <c r="C194" s="120"/>
      <c r="D194" s="120"/>
      <c r="E194" s="120"/>
      <c r="F194" s="309"/>
      <c r="G194" s="128"/>
      <c r="H194" s="120"/>
      <c r="I194" s="417" t="s">
        <v>564</v>
      </c>
      <c r="J194" s="418"/>
      <c r="K194" s="270">
        <f>K183+K169+K142+K132+K106+K96+K90+K87+K81+K73+K66+K60+K46+K33+K20+K10</f>
        <v>0</v>
      </c>
      <c r="L194" s="212">
        <f>L183+L169+L142+L132+L106+L96+L90+L87+L81+L73+L66+L60+L46+L33+L20+L10</f>
        <v>0</v>
      </c>
      <c r="M194" s="319"/>
    </row>
    <row r="195" spans="1:34" s="93" customFormat="1" ht="12.75" thickTop="1">
      <c r="A195" s="129"/>
      <c r="B195" s="98"/>
      <c r="C195" s="98"/>
      <c r="D195" s="98"/>
      <c r="E195" s="99"/>
      <c r="F195" s="99"/>
      <c r="G195" s="67"/>
      <c r="H195" s="98"/>
      <c r="I195" s="100"/>
      <c r="J195" s="100"/>
      <c r="K195" s="216"/>
      <c r="L195" s="121"/>
      <c r="M195" s="83"/>
      <c r="N195" s="83"/>
      <c r="O195" s="83"/>
      <c r="P195" s="83"/>
      <c r="Q195" s="83"/>
      <c r="R195" s="83"/>
      <c r="S195" s="83"/>
      <c r="T195" s="83"/>
      <c r="U195" s="83"/>
      <c r="V195" s="83"/>
      <c r="W195" s="83"/>
      <c r="X195" s="83"/>
      <c r="Y195" s="83"/>
      <c r="Z195" s="83"/>
      <c r="AA195" s="83"/>
      <c r="AB195" s="83"/>
      <c r="AC195" s="83"/>
      <c r="AD195" s="83"/>
      <c r="AE195" s="83"/>
      <c r="AF195" s="83"/>
      <c r="AG195" s="83"/>
      <c r="AH195" s="83"/>
    </row>
    <row r="196" spans="1:34" s="93" customFormat="1" ht="12">
      <c r="A196" s="129"/>
      <c r="B196" s="98"/>
      <c r="C196" s="98"/>
      <c r="D196" s="98"/>
      <c r="E196" s="99"/>
      <c r="F196" s="99"/>
      <c r="G196" s="67"/>
      <c r="H196" s="98"/>
      <c r="I196" s="100"/>
      <c r="J196" s="100"/>
      <c r="K196" s="216"/>
      <c r="L196" s="121"/>
      <c r="M196" s="83"/>
      <c r="N196" s="83"/>
      <c r="O196" s="83"/>
      <c r="P196" s="83"/>
      <c r="Q196" s="83"/>
      <c r="R196" s="83"/>
      <c r="S196" s="83"/>
      <c r="T196" s="83"/>
      <c r="U196" s="83"/>
      <c r="V196" s="83"/>
      <c r="W196" s="83"/>
      <c r="X196" s="83"/>
      <c r="Y196" s="83"/>
      <c r="Z196" s="83"/>
      <c r="AA196" s="83"/>
      <c r="AB196" s="83"/>
      <c r="AC196" s="83"/>
      <c r="AD196" s="83"/>
      <c r="AE196" s="83"/>
      <c r="AF196" s="83"/>
      <c r="AG196" s="83"/>
      <c r="AH196" s="83"/>
    </row>
    <row r="197" spans="1:34" s="93" customFormat="1" ht="12">
      <c r="A197" s="129"/>
      <c r="B197" s="98"/>
      <c r="C197" s="98"/>
      <c r="D197" s="98"/>
      <c r="E197" s="99"/>
      <c r="F197" s="99"/>
      <c r="G197" s="67"/>
      <c r="H197" s="98"/>
      <c r="I197" s="100"/>
      <c r="J197" s="100"/>
      <c r="K197" s="100"/>
      <c r="L197" s="121"/>
      <c r="M197" s="83"/>
      <c r="N197" s="83"/>
      <c r="O197" s="83"/>
      <c r="P197" s="83"/>
      <c r="Q197" s="83"/>
      <c r="R197" s="83"/>
      <c r="S197" s="83"/>
      <c r="T197" s="83"/>
      <c r="U197" s="83"/>
      <c r="V197" s="83"/>
      <c r="W197" s="83"/>
      <c r="X197" s="83"/>
      <c r="Y197" s="83"/>
      <c r="Z197" s="83"/>
      <c r="AA197" s="83"/>
      <c r="AB197" s="83"/>
      <c r="AC197" s="83"/>
      <c r="AD197" s="83"/>
      <c r="AE197" s="83"/>
      <c r="AF197" s="83"/>
      <c r="AG197" s="83"/>
      <c r="AH197" s="83"/>
    </row>
    <row r="198" spans="1:34" s="93" customFormat="1" ht="12">
      <c r="A198" s="129"/>
      <c r="B198" s="97"/>
      <c r="C198" s="97"/>
      <c r="D198" s="97"/>
      <c r="E198" s="122"/>
      <c r="F198" s="122"/>
      <c r="G198" s="130"/>
      <c r="H198" s="97"/>
      <c r="I198" s="100"/>
      <c r="J198" s="100"/>
      <c r="K198" s="100"/>
      <c r="L198" s="123"/>
      <c r="M198" s="83"/>
      <c r="N198" s="83"/>
      <c r="O198" s="83"/>
      <c r="P198" s="83"/>
      <c r="Q198" s="83"/>
      <c r="R198" s="83"/>
      <c r="S198" s="83"/>
      <c r="T198" s="83"/>
      <c r="U198" s="83"/>
      <c r="V198" s="83"/>
      <c r="W198" s="83"/>
      <c r="X198" s="83"/>
      <c r="Y198" s="83"/>
      <c r="Z198" s="83"/>
      <c r="AA198" s="83"/>
      <c r="AB198" s="83"/>
      <c r="AC198" s="83"/>
      <c r="AD198" s="83"/>
      <c r="AE198" s="83"/>
      <c r="AF198" s="83"/>
      <c r="AG198" s="83"/>
      <c r="AH198" s="83"/>
    </row>
    <row r="199" spans="7:13" ht="12">
      <c r="G199" s="271" t="s">
        <v>607</v>
      </c>
      <c r="L199" s="37">
        <f>L133+L141</f>
        <v>0</v>
      </c>
      <c r="M199" s="126"/>
    </row>
    <row r="200" spans="7:13" ht="12">
      <c r="G200" s="271" t="s">
        <v>320</v>
      </c>
      <c r="L200" s="290" t="e">
        <f>L125+L126+#REF!+L130</f>
        <v>#REF!</v>
      </c>
      <c r="M200" s="126"/>
    </row>
    <row r="201" spans="1:34" s="103" customFormat="1" ht="12">
      <c r="A201" s="130"/>
      <c r="B201" s="101"/>
      <c r="C201" s="101"/>
      <c r="D201" s="101"/>
      <c r="E201" s="95"/>
      <c r="F201" s="95"/>
      <c r="G201" s="271" t="s">
        <v>330</v>
      </c>
      <c r="H201" s="124"/>
      <c r="I201" s="125"/>
      <c r="J201" s="125"/>
      <c r="K201" s="125"/>
      <c r="L201" s="37">
        <f>L47+L51+L55</f>
        <v>0</v>
      </c>
      <c r="M201" s="238"/>
      <c r="N201" s="102"/>
      <c r="O201" s="102"/>
      <c r="P201" s="102"/>
      <c r="Q201" s="102"/>
      <c r="R201" s="102"/>
      <c r="S201" s="102"/>
      <c r="T201" s="102"/>
      <c r="U201" s="102"/>
      <c r="V201" s="102"/>
      <c r="W201" s="102"/>
      <c r="X201" s="102"/>
      <c r="Y201" s="102"/>
      <c r="Z201" s="102"/>
      <c r="AA201" s="102"/>
      <c r="AB201" s="102"/>
      <c r="AC201" s="102"/>
      <c r="AD201" s="102"/>
      <c r="AE201" s="102"/>
      <c r="AF201" s="102"/>
      <c r="AG201" s="102"/>
      <c r="AH201" s="102"/>
    </row>
    <row r="202" spans="1:34" s="103" customFormat="1" ht="12">
      <c r="A202" s="130"/>
      <c r="B202" s="101"/>
      <c r="C202" s="101"/>
      <c r="D202" s="101"/>
      <c r="E202" s="95"/>
      <c r="F202" s="95"/>
      <c r="G202" s="271" t="s">
        <v>613</v>
      </c>
      <c r="H202" s="124"/>
      <c r="I202" s="125"/>
      <c r="J202" s="125"/>
      <c r="K202" s="125"/>
      <c r="L202" s="37">
        <f>L154+L167</f>
        <v>0</v>
      </c>
      <c r="M202" s="238"/>
      <c r="N202" s="102"/>
      <c r="O202" s="102"/>
      <c r="P202" s="102"/>
      <c r="Q202" s="102"/>
      <c r="R202" s="102"/>
      <c r="S202" s="102"/>
      <c r="T202" s="102"/>
      <c r="U202" s="102"/>
      <c r="V202" s="102"/>
      <c r="W202" s="102"/>
      <c r="X202" s="102"/>
      <c r="Y202" s="102"/>
      <c r="Z202" s="102"/>
      <c r="AA202" s="102"/>
      <c r="AB202" s="102"/>
      <c r="AC202" s="102"/>
      <c r="AD202" s="102"/>
      <c r="AE202" s="102"/>
      <c r="AF202" s="102"/>
      <c r="AG202" s="102"/>
      <c r="AH202" s="102"/>
    </row>
    <row r="203" spans="1:34" s="103" customFormat="1" ht="12">
      <c r="A203" s="130"/>
      <c r="B203" s="101"/>
      <c r="C203" s="101"/>
      <c r="D203" s="101"/>
      <c r="E203" s="95"/>
      <c r="F203" s="95"/>
      <c r="G203" s="271" t="s">
        <v>383</v>
      </c>
      <c r="H203" s="124"/>
      <c r="I203" s="125"/>
      <c r="J203" s="125"/>
      <c r="K203" s="125"/>
      <c r="L203" s="37" t="e">
        <f>L11+L12+L13+L14+L15+L16+L17+L19+L27+L41+L42+L43+L67+L68+L69+L70+L72+#REF!+L82+L83+L86+L88+L89+L98+L99+L127+L184</f>
        <v>#REF!</v>
      </c>
      <c r="M203" s="238">
        <v>356440052</v>
      </c>
      <c r="N203" s="102"/>
      <c r="O203" s="102"/>
      <c r="P203" s="102"/>
      <c r="Q203" s="102"/>
      <c r="R203" s="102"/>
      <c r="S203" s="102"/>
      <c r="T203" s="102"/>
      <c r="U203" s="102"/>
      <c r="V203" s="102"/>
      <c r="W203" s="102"/>
      <c r="X203" s="102"/>
      <c r="Y203" s="102"/>
      <c r="Z203" s="102"/>
      <c r="AA203" s="102"/>
      <c r="AB203" s="102"/>
      <c r="AC203" s="102"/>
      <c r="AD203" s="102"/>
      <c r="AE203" s="102"/>
      <c r="AF203" s="102"/>
      <c r="AG203" s="102"/>
      <c r="AH203" s="102"/>
    </row>
    <row r="204" spans="1:34" s="103" customFormat="1" ht="12">
      <c r="A204" s="130"/>
      <c r="B204" s="101"/>
      <c r="C204" s="101"/>
      <c r="D204" s="101"/>
      <c r="E204" s="95"/>
      <c r="F204" s="95"/>
      <c r="G204" s="271" t="s">
        <v>209</v>
      </c>
      <c r="H204" s="124"/>
      <c r="I204" s="125"/>
      <c r="J204" s="125"/>
      <c r="K204" s="125"/>
      <c r="L204" s="290">
        <f>L100+L101+L105</f>
        <v>0</v>
      </c>
      <c r="M204" s="238"/>
      <c r="N204" s="102"/>
      <c r="O204" s="102"/>
      <c r="P204" s="102"/>
      <c r="Q204" s="102"/>
      <c r="R204" s="102"/>
      <c r="S204" s="102"/>
      <c r="T204" s="102"/>
      <c r="U204" s="102"/>
      <c r="V204" s="102"/>
      <c r="W204" s="102"/>
      <c r="X204" s="102"/>
      <c r="Y204" s="102"/>
      <c r="Z204" s="102"/>
      <c r="AA204" s="102"/>
      <c r="AB204" s="102"/>
      <c r="AC204" s="102"/>
      <c r="AD204" s="102"/>
      <c r="AE204" s="102"/>
      <c r="AF204" s="102"/>
      <c r="AG204" s="102"/>
      <c r="AH204" s="102"/>
    </row>
    <row r="205" spans="1:34" s="103" customFormat="1" ht="12">
      <c r="A205" s="130"/>
      <c r="B205" s="101"/>
      <c r="C205" s="101"/>
      <c r="D205" s="101"/>
      <c r="E205" s="95"/>
      <c r="F205" s="95"/>
      <c r="G205" s="271" t="s">
        <v>599</v>
      </c>
      <c r="H205" s="124"/>
      <c r="I205" s="125"/>
      <c r="J205" s="125"/>
      <c r="K205" s="125"/>
      <c r="L205" s="290">
        <f>L26+L35+L48+L52+L56+L84+L109</f>
        <v>0</v>
      </c>
      <c r="M205" s="238"/>
      <c r="N205" s="102"/>
      <c r="O205" s="102"/>
      <c r="P205" s="102"/>
      <c r="Q205" s="102"/>
      <c r="R205" s="102"/>
      <c r="S205" s="102"/>
      <c r="T205" s="102"/>
      <c r="U205" s="102"/>
      <c r="V205" s="102"/>
      <c r="W205" s="102"/>
      <c r="X205" s="102"/>
      <c r="Y205" s="102"/>
      <c r="Z205" s="102"/>
      <c r="AA205" s="102"/>
      <c r="AB205" s="102"/>
      <c r="AC205" s="102"/>
      <c r="AD205" s="102"/>
      <c r="AE205" s="102"/>
      <c r="AF205" s="102"/>
      <c r="AG205" s="102"/>
      <c r="AH205" s="102"/>
    </row>
    <row r="206" spans="1:34" s="103" customFormat="1" ht="12">
      <c r="A206" s="130"/>
      <c r="B206" s="101"/>
      <c r="C206" s="101"/>
      <c r="D206" s="101"/>
      <c r="E206" s="95"/>
      <c r="F206" s="95"/>
      <c r="G206" s="271" t="s">
        <v>601</v>
      </c>
      <c r="H206" s="124"/>
      <c r="I206" s="125"/>
      <c r="J206" s="125"/>
      <c r="K206" s="125"/>
      <c r="L206" s="37">
        <f>L61+L62+L63+L64+L123+L65+L129+L189+L192</f>
        <v>0</v>
      </c>
      <c r="M206" s="238"/>
      <c r="N206" s="102"/>
      <c r="O206" s="102"/>
      <c r="P206" s="102"/>
      <c r="Q206" s="102"/>
      <c r="R206" s="102"/>
      <c r="S206" s="102"/>
      <c r="T206" s="102"/>
      <c r="U206" s="102"/>
      <c r="V206" s="102"/>
      <c r="W206" s="102"/>
      <c r="X206" s="102"/>
      <c r="Y206" s="102"/>
      <c r="Z206" s="102"/>
      <c r="AA206" s="102"/>
      <c r="AB206" s="102"/>
      <c r="AC206" s="102"/>
      <c r="AD206" s="102"/>
      <c r="AE206" s="102"/>
      <c r="AF206" s="102"/>
      <c r="AG206" s="102"/>
      <c r="AH206" s="102"/>
    </row>
    <row r="207" spans="1:34" s="103" customFormat="1" ht="12">
      <c r="A207" s="130"/>
      <c r="B207" s="101"/>
      <c r="C207" s="101"/>
      <c r="D207" s="101"/>
      <c r="E207" s="95"/>
      <c r="F207" s="95"/>
      <c r="G207" s="271" t="s">
        <v>609</v>
      </c>
      <c r="H207" s="124"/>
      <c r="I207" s="125"/>
      <c r="J207" s="125"/>
      <c r="K207" s="125"/>
      <c r="L207" s="37">
        <f>L145+L164</f>
        <v>0</v>
      </c>
      <c r="M207" s="238"/>
      <c r="N207" s="102"/>
      <c r="O207" s="102"/>
      <c r="P207" s="102"/>
      <c r="Q207" s="102"/>
      <c r="R207" s="102"/>
      <c r="S207" s="102"/>
      <c r="T207" s="102"/>
      <c r="U207" s="102"/>
      <c r="V207" s="102"/>
      <c r="W207" s="102"/>
      <c r="X207" s="102"/>
      <c r="Y207" s="102"/>
      <c r="Z207" s="102"/>
      <c r="AA207" s="102"/>
      <c r="AB207" s="102"/>
      <c r="AC207" s="102"/>
      <c r="AD207" s="102"/>
      <c r="AE207" s="102"/>
      <c r="AF207" s="102"/>
      <c r="AG207" s="102"/>
      <c r="AH207" s="102"/>
    </row>
    <row r="208" spans="1:34" s="103" customFormat="1" ht="12">
      <c r="A208" s="130"/>
      <c r="B208" s="101"/>
      <c r="C208" s="101"/>
      <c r="D208" s="101"/>
      <c r="E208" s="95"/>
      <c r="F208" s="95"/>
      <c r="G208" s="271" t="s">
        <v>602</v>
      </c>
      <c r="H208" s="124"/>
      <c r="I208" s="125"/>
      <c r="J208" s="125"/>
      <c r="K208" s="125"/>
      <c r="L208" s="37">
        <f>L76+L78+L80</f>
        <v>0</v>
      </c>
      <c r="M208" s="238"/>
      <c r="N208" s="102"/>
      <c r="O208" s="102"/>
      <c r="P208" s="102"/>
      <c r="Q208" s="102"/>
      <c r="R208" s="102"/>
      <c r="S208" s="102"/>
      <c r="T208" s="102"/>
      <c r="U208" s="102"/>
      <c r="V208" s="102"/>
      <c r="W208" s="102"/>
      <c r="X208" s="102"/>
      <c r="Y208" s="102"/>
      <c r="Z208" s="102"/>
      <c r="AA208" s="102"/>
      <c r="AB208" s="102"/>
      <c r="AC208" s="102"/>
      <c r="AD208" s="102"/>
      <c r="AE208" s="102"/>
      <c r="AF208" s="102"/>
      <c r="AG208" s="102"/>
      <c r="AH208" s="102"/>
    </row>
    <row r="209" spans="1:34" s="103" customFormat="1" ht="12">
      <c r="A209" s="130"/>
      <c r="B209" s="101"/>
      <c r="C209" s="101"/>
      <c r="D209" s="101"/>
      <c r="E209" s="95"/>
      <c r="F209" s="95"/>
      <c r="G209" s="271" t="s">
        <v>252</v>
      </c>
      <c r="H209" s="124"/>
      <c r="I209" s="125"/>
      <c r="J209" s="125"/>
      <c r="K209" s="125"/>
      <c r="L209" s="290">
        <f>L176+L181+L193</f>
        <v>0</v>
      </c>
      <c r="M209" s="238"/>
      <c r="N209" s="102"/>
      <c r="O209" s="102"/>
      <c r="P209" s="102"/>
      <c r="Q209" s="102"/>
      <c r="R209" s="102"/>
      <c r="S209" s="102"/>
      <c r="T209" s="102"/>
      <c r="U209" s="102"/>
      <c r="V209" s="102"/>
      <c r="W209" s="102"/>
      <c r="X209" s="102"/>
      <c r="Y209" s="102"/>
      <c r="Z209" s="102"/>
      <c r="AA209" s="102"/>
      <c r="AB209" s="102"/>
      <c r="AC209" s="102"/>
      <c r="AD209" s="102"/>
      <c r="AE209" s="102"/>
      <c r="AF209" s="102"/>
      <c r="AG209" s="102"/>
      <c r="AH209" s="102"/>
    </row>
    <row r="210" spans="1:34" s="103" customFormat="1" ht="12">
      <c r="A210" s="130"/>
      <c r="B210" s="101"/>
      <c r="C210" s="101"/>
      <c r="D210" s="101"/>
      <c r="E210" s="95"/>
      <c r="F210" s="95"/>
      <c r="G210" s="271" t="s">
        <v>611</v>
      </c>
      <c r="H210" s="124"/>
      <c r="I210" s="125"/>
      <c r="J210" s="125"/>
      <c r="K210" s="125"/>
      <c r="L210" s="37">
        <f>L149+L158+L166+L171+L172+L190</f>
        <v>0</v>
      </c>
      <c r="M210" s="238"/>
      <c r="N210" s="102"/>
      <c r="O210" s="102"/>
      <c r="P210" s="102"/>
      <c r="Q210" s="102"/>
      <c r="R210" s="102"/>
      <c r="S210" s="102"/>
      <c r="T210" s="102"/>
      <c r="U210" s="102"/>
      <c r="V210" s="102"/>
      <c r="W210" s="102"/>
      <c r="X210" s="102"/>
      <c r="Y210" s="102"/>
      <c r="Z210" s="102"/>
      <c r="AA210" s="102"/>
      <c r="AB210" s="102"/>
      <c r="AC210" s="102"/>
      <c r="AD210" s="102"/>
      <c r="AE210" s="102"/>
      <c r="AF210" s="102"/>
      <c r="AG210" s="102"/>
      <c r="AH210" s="102"/>
    </row>
    <row r="211" spans="1:34" s="103" customFormat="1" ht="12">
      <c r="A211" s="130"/>
      <c r="B211" s="101"/>
      <c r="C211" s="101"/>
      <c r="D211" s="101"/>
      <c r="E211" s="95"/>
      <c r="F211" s="95"/>
      <c r="G211" s="271" t="s">
        <v>597</v>
      </c>
      <c r="H211" s="124"/>
      <c r="I211" s="125"/>
      <c r="J211" s="125"/>
      <c r="K211" s="125"/>
      <c r="L211" s="290">
        <f>L21+L22+L24+L25+L28+L32+L30+L31</f>
        <v>0</v>
      </c>
      <c r="M211" s="238"/>
      <c r="N211" s="102"/>
      <c r="O211" s="102"/>
      <c r="P211" s="102"/>
      <c r="Q211" s="102"/>
      <c r="R211" s="102"/>
      <c r="S211" s="102"/>
      <c r="T211" s="102"/>
      <c r="U211" s="102"/>
      <c r="V211" s="102"/>
      <c r="W211" s="102"/>
      <c r="X211" s="102"/>
      <c r="Y211" s="102"/>
      <c r="Z211" s="102"/>
      <c r="AA211" s="102"/>
      <c r="AB211" s="102"/>
      <c r="AC211" s="102"/>
      <c r="AD211" s="102"/>
      <c r="AE211" s="102"/>
      <c r="AF211" s="102"/>
      <c r="AG211" s="102"/>
      <c r="AH211" s="102"/>
    </row>
    <row r="212" spans="1:34" s="103" customFormat="1" ht="12">
      <c r="A212" s="130"/>
      <c r="B212" s="101"/>
      <c r="C212" s="101"/>
      <c r="D212" s="101"/>
      <c r="E212" s="95"/>
      <c r="F212" s="95"/>
      <c r="G212" s="271" t="s">
        <v>610</v>
      </c>
      <c r="H212" s="124"/>
      <c r="I212" s="125"/>
      <c r="J212" s="125"/>
      <c r="K212" s="125"/>
      <c r="L212" s="37">
        <f>L124+L144+L148+L151+L153+L157+L168+L186</f>
        <v>0</v>
      </c>
      <c r="M212" s="238"/>
      <c r="N212" s="102"/>
      <c r="O212" s="102"/>
      <c r="P212" s="102"/>
      <c r="Q212" s="102"/>
      <c r="R212" s="102"/>
      <c r="S212" s="102"/>
      <c r="T212" s="102"/>
      <c r="U212" s="102"/>
      <c r="V212" s="102"/>
      <c r="W212" s="102"/>
      <c r="X212" s="102"/>
      <c r="Y212" s="102"/>
      <c r="Z212" s="102"/>
      <c r="AA212" s="102"/>
      <c r="AB212" s="102"/>
      <c r="AC212" s="102"/>
      <c r="AD212" s="102"/>
      <c r="AE212" s="102"/>
      <c r="AF212" s="102"/>
      <c r="AG212" s="102"/>
      <c r="AH212" s="102"/>
    </row>
    <row r="213" spans="1:34" s="103" customFormat="1" ht="12">
      <c r="A213" s="130"/>
      <c r="B213" s="101"/>
      <c r="C213" s="101"/>
      <c r="D213" s="101"/>
      <c r="E213" s="95"/>
      <c r="F213" s="95"/>
      <c r="G213" s="271" t="s">
        <v>603</v>
      </c>
      <c r="H213" s="124"/>
      <c r="I213" s="125"/>
      <c r="J213" s="125"/>
      <c r="K213" s="125"/>
      <c r="L213" s="37">
        <f>L91+L92+L93+L95+L191</f>
        <v>0</v>
      </c>
      <c r="M213" s="238"/>
      <c r="N213" s="102"/>
      <c r="O213" s="102"/>
      <c r="P213" s="102"/>
      <c r="Q213" s="102"/>
      <c r="R213" s="102"/>
      <c r="S213" s="102"/>
      <c r="T213" s="102"/>
      <c r="U213" s="102"/>
      <c r="V213" s="102"/>
      <c r="W213" s="102"/>
      <c r="X213" s="102"/>
      <c r="Y213" s="102"/>
      <c r="Z213" s="102"/>
      <c r="AA213" s="102"/>
      <c r="AB213" s="102"/>
      <c r="AC213" s="102"/>
      <c r="AD213" s="102"/>
      <c r="AE213" s="102"/>
      <c r="AF213" s="102"/>
      <c r="AG213" s="102"/>
      <c r="AH213" s="102"/>
    </row>
    <row r="214" spans="1:34" s="103" customFormat="1" ht="12">
      <c r="A214" s="130"/>
      <c r="B214" s="101"/>
      <c r="C214" s="101"/>
      <c r="D214" s="101"/>
      <c r="E214" s="95"/>
      <c r="F214" s="95"/>
      <c r="G214" s="271" t="s">
        <v>231</v>
      </c>
      <c r="H214" s="124"/>
      <c r="I214" s="125"/>
      <c r="J214" s="125"/>
      <c r="K214" s="125"/>
      <c r="L214" s="37">
        <f>L161+L170+L174+L182</f>
        <v>0</v>
      </c>
      <c r="M214" s="238"/>
      <c r="N214" s="102"/>
      <c r="O214" s="102"/>
      <c r="P214" s="102"/>
      <c r="Q214" s="102"/>
      <c r="R214" s="102"/>
      <c r="S214" s="102"/>
      <c r="T214" s="102"/>
      <c r="U214" s="102"/>
      <c r="V214" s="102"/>
      <c r="W214" s="102"/>
      <c r="X214" s="102"/>
      <c r="Y214" s="102"/>
      <c r="Z214" s="102"/>
      <c r="AA214" s="102"/>
      <c r="AB214" s="102"/>
      <c r="AC214" s="102"/>
      <c r="AD214" s="102"/>
      <c r="AE214" s="102"/>
      <c r="AF214" s="102"/>
      <c r="AG214" s="102"/>
      <c r="AH214" s="102"/>
    </row>
    <row r="215" spans="1:34" s="103" customFormat="1" ht="12">
      <c r="A215" s="130"/>
      <c r="B215" s="101"/>
      <c r="C215" s="101"/>
      <c r="D215" s="101"/>
      <c r="E215" s="95"/>
      <c r="F215" s="95"/>
      <c r="G215" s="271" t="s">
        <v>606</v>
      </c>
      <c r="H215" s="124"/>
      <c r="I215" s="125"/>
      <c r="J215" s="125"/>
      <c r="K215" s="125"/>
      <c r="L215" s="37">
        <f>L134+L140+L137</f>
        <v>0</v>
      </c>
      <c r="M215" s="238"/>
      <c r="N215" s="102"/>
      <c r="O215" s="102"/>
      <c r="P215" s="102"/>
      <c r="Q215" s="102"/>
      <c r="R215" s="102"/>
      <c r="S215" s="102"/>
      <c r="T215" s="102"/>
      <c r="U215" s="102"/>
      <c r="V215" s="102"/>
      <c r="W215" s="102"/>
      <c r="X215" s="102"/>
      <c r="Y215" s="102"/>
      <c r="Z215" s="102"/>
      <c r="AA215" s="102"/>
      <c r="AB215" s="102"/>
      <c r="AC215" s="102"/>
      <c r="AD215" s="102"/>
      <c r="AE215" s="102"/>
      <c r="AF215" s="102"/>
      <c r="AG215" s="102"/>
      <c r="AH215" s="102"/>
    </row>
    <row r="216" spans="1:34" s="103" customFormat="1" ht="12">
      <c r="A216" s="130"/>
      <c r="B216" s="101"/>
      <c r="C216" s="101"/>
      <c r="D216" s="101"/>
      <c r="E216" s="95"/>
      <c r="F216" s="95"/>
      <c r="G216" s="271" t="s">
        <v>232</v>
      </c>
      <c r="H216" s="124"/>
      <c r="I216" s="125"/>
      <c r="J216" s="125"/>
      <c r="K216" s="125"/>
      <c r="L216" s="290" t="e">
        <f>L97+L104+L175+L180+L188+#REF!+L173</f>
        <v>#REF!</v>
      </c>
      <c r="M216" s="238">
        <v>5365648</v>
      </c>
      <c r="N216" s="102"/>
      <c r="O216" s="102"/>
      <c r="P216" s="102"/>
      <c r="Q216" s="102"/>
      <c r="R216" s="102"/>
      <c r="S216" s="102"/>
      <c r="T216" s="102"/>
      <c r="U216" s="102"/>
      <c r="V216" s="102"/>
      <c r="W216" s="102"/>
      <c r="X216" s="102"/>
      <c r="Y216" s="102"/>
      <c r="Z216" s="102"/>
      <c r="AA216" s="102"/>
      <c r="AB216" s="102"/>
      <c r="AC216" s="102"/>
      <c r="AD216" s="102"/>
      <c r="AE216" s="102"/>
      <c r="AF216" s="102"/>
      <c r="AG216" s="102"/>
      <c r="AH216" s="102"/>
    </row>
    <row r="217" spans="1:34" s="103" customFormat="1" ht="12">
      <c r="A217" s="130"/>
      <c r="B217" s="101"/>
      <c r="C217" s="101"/>
      <c r="D217" s="101"/>
      <c r="E217" s="95"/>
      <c r="F217" s="95"/>
      <c r="G217" s="271" t="s">
        <v>596</v>
      </c>
      <c r="H217" s="124"/>
      <c r="I217" s="125"/>
      <c r="J217" s="125"/>
      <c r="K217" s="125"/>
      <c r="L217" s="290">
        <f>L18+L49+L71+L85+L178+L29+L102+L54</f>
        <v>0</v>
      </c>
      <c r="M217" s="238"/>
      <c r="N217" s="102"/>
      <c r="O217" s="102"/>
      <c r="P217" s="102"/>
      <c r="Q217" s="102"/>
      <c r="R217" s="102"/>
      <c r="S217" s="102"/>
      <c r="T217" s="102"/>
      <c r="U217" s="102"/>
      <c r="V217" s="102"/>
      <c r="W217" s="102"/>
      <c r="X217" s="102"/>
      <c r="Y217" s="102"/>
      <c r="Z217" s="102"/>
      <c r="AA217" s="102"/>
      <c r="AB217" s="102"/>
      <c r="AC217" s="102"/>
      <c r="AD217" s="102"/>
      <c r="AE217" s="102"/>
      <c r="AF217" s="102"/>
      <c r="AG217" s="102"/>
      <c r="AH217" s="102"/>
    </row>
    <row r="218" spans="1:13" ht="12">
      <c r="A218" s="129"/>
      <c r="B218" s="97"/>
      <c r="C218" s="97"/>
      <c r="D218" s="97"/>
      <c r="G218" s="271" t="s">
        <v>604</v>
      </c>
      <c r="L218" s="37">
        <f>L107+L108+L110+L111+L112+L113+L131</f>
        <v>0</v>
      </c>
      <c r="M218" s="126"/>
    </row>
    <row r="219" spans="7:13" ht="12">
      <c r="G219" s="271" t="s">
        <v>605</v>
      </c>
      <c r="L219" s="37">
        <f>L114+L128</f>
        <v>0</v>
      </c>
      <c r="M219" s="126"/>
    </row>
    <row r="220" spans="7:13" ht="12">
      <c r="G220" s="272" t="s">
        <v>212</v>
      </c>
      <c r="L220" s="290">
        <f>L74+L75+L77+L79</f>
        <v>0</v>
      </c>
      <c r="M220" s="126"/>
    </row>
    <row r="221" spans="7:13" ht="12">
      <c r="G221" s="271" t="s">
        <v>213</v>
      </c>
      <c r="L221" s="290">
        <f>L94+L135+L138+L150+L152+L155+L156+L159+L165+L58</f>
        <v>0</v>
      </c>
      <c r="M221" s="126"/>
    </row>
    <row r="222" spans="7:13" ht="12">
      <c r="G222" s="271" t="s">
        <v>608</v>
      </c>
      <c r="L222" s="96">
        <f>L136+L139</f>
        <v>0</v>
      </c>
      <c r="M222" s="126"/>
    </row>
    <row r="223" spans="7:13" ht="12">
      <c r="G223" s="271" t="s">
        <v>598</v>
      </c>
      <c r="L223" s="290">
        <f>L34+L37+L38+L39+L44</f>
        <v>0</v>
      </c>
      <c r="M223" s="126">
        <v>276908586</v>
      </c>
    </row>
    <row r="224" spans="7:13" ht="12">
      <c r="G224" s="271" t="s">
        <v>211</v>
      </c>
      <c r="L224" s="37">
        <f>L162</f>
        <v>0</v>
      </c>
      <c r="M224" s="126"/>
    </row>
    <row r="225" spans="7:13" ht="12">
      <c r="G225" s="271" t="s">
        <v>381</v>
      </c>
      <c r="L225" s="37">
        <f>L146+L163</f>
        <v>0</v>
      </c>
      <c r="M225" s="126"/>
    </row>
    <row r="226" spans="7:13" ht="12">
      <c r="G226" s="271" t="s">
        <v>600</v>
      </c>
      <c r="L226" s="37">
        <f>L36+L40+L45</f>
        <v>0</v>
      </c>
      <c r="M226" s="126"/>
    </row>
    <row r="227" spans="7:13" ht="12">
      <c r="G227" s="271" t="s">
        <v>382</v>
      </c>
      <c r="L227" s="37">
        <f>L53+L57+L59</f>
        <v>0</v>
      </c>
      <c r="M227" s="126"/>
    </row>
    <row r="228" spans="7:13" ht="12">
      <c r="G228" s="271" t="s">
        <v>230</v>
      </c>
      <c r="L228" s="37">
        <f>L143+L160+L177+L179+L185+L147</f>
        <v>0</v>
      </c>
      <c r="M228" s="126"/>
    </row>
    <row r="229" spans="8:13" ht="12">
      <c r="H229" s="97"/>
      <c r="I229" s="100"/>
      <c r="J229" s="100"/>
      <c r="K229" s="100"/>
      <c r="L229" s="127" t="e">
        <f>SUBTOTAL(9,L199:L228)</f>
        <v>#REF!</v>
      </c>
      <c r="M229" s="126"/>
    </row>
    <row r="230" spans="8:13" ht="12">
      <c r="H230" s="97"/>
      <c r="I230" s="100"/>
      <c r="J230" s="100"/>
      <c r="K230" s="100"/>
      <c r="L230" s="104"/>
      <c r="M230" s="126"/>
    </row>
    <row r="231" spans="8:13" ht="12">
      <c r="H231" s="97"/>
      <c r="I231" s="100"/>
      <c r="J231" s="100"/>
      <c r="K231" s="100"/>
      <c r="L231" s="187"/>
      <c r="M231" s="126"/>
    </row>
    <row r="232" spans="8:13" ht="12">
      <c r="H232" s="97"/>
      <c r="I232" s="100"/>
      <c r="J232" s="100"/>
      <c r="K232" s="100"/>
      <c r="L232" s="187"/>
      <c r="M232" s="126"/>
    </row>
    <row r="233" spans="8:13" ht="12">
      <c r="H233" s="97"/>
      <c r="I233" s="100"/>
      <c r="J233" s="100"/>
      <c r="K233" s="100"/>
      <c r="L233" s="104"/>
      <c r="M233" s="126"/>
    </row>
    <row r="234" spans="8:13" ht="12">
      <c r="H234" s="97"/>
      <c r="I234" s="100"/>
      <c r="J234" s="100"/>
      <c r="K234" s="100"/>
      <c r="L234" s="104" t="e">
        <f>L229+L231+L232+L230+L233</f>
        <v>#REF!</v>
      </c>
      <c r="M234" s="126"/>
    </row>
    <row r="235" spans="8:12" ht="12">
      <c r="H235" s="97"/>
      <c r="I235" s="100"/>
      <c r="J235" s="100"/>
      <c r="K235" s="100"/>
      <c r="L235" s="104"/>
    </row>
    <row r="236" spans="8:12" ht="12">
      <c r="H236" s="97"/>
      <c r="I236" s="100"/>
      <c r="J236" s="100"/>
      <c r="K236" s="100"/>
      <c r="L236" s="104"/>
    </row>
    <row r="237" spans="8:12" ht="12">
      <c r="H237" s="97"/>
      <c r="I237" s="100"/>
      <c r="J237" s="100"/>
      <c r="K237" s="100"/>
      <c r="L237" s="104"/>
    </row>
    <row r="238" spans="8:12" ht="12">
      <c r="H238" s="97"/>
      <c r="I238" s="100"/>
      <c r="J238" s="100"/>
      <c r="K238" s="100"/>
      <c r="L238" s="104"/>
    </row>
    <row r="239" spans="8:12" ht="12">
      <c r="H239" s="97"/>
      <c r="I239" s="100"/>
      <c r="J239" s="100"/>
      <c r="K239" s="100"/>
      <c r="L239" s="104"/>
    </row>
    <row r="240" spans="8:12" ht="12">
      <c r="H240" s="97"/>
      <c r="I240" s="100"/>
      <c r="J240" s="100"/>
      <c r="K240" s="100"/>
      <c r="L240" s="104"/>
    </row>
    <row r="241" spans="8:12" ht="12">
      <c r="H241" s="97"/>
      <c r="I241" s="100"/>
      <c r="J241" s="100"/>
      <c r="K241" s="100"/>
      <c r="L241" s="104"/>
    </row>
    <row r="242" spans="8:12" ht="12">
      <c r="H242" s="97"/>
      <c r="I242" s="100"/>
      <c r="J242" s="100"/>
      <c r="K242" s="100"/>
      <c r="L242" s="104"/>
    </row>
    <row r="243" spans="8:12" ht="12">
      <c r="H243" s="97"/>
      <c r="I243" s="100"/>
      <c r="J243" s="100"/>
      <c r="K243" s="100"/>
      <c r="L243" s="104"/>
    </row>
    <row r="244" spans="8:12" ht="12">
      <c r="H244" s="97"/>
      <c r="I244" s="100"/>
      <c r="J244" s="100"/>
      <c r="K244" s="100"/>
      <c r="L244" s="104"/>
    </row>
    <row r="245" spans="8:12" ht="12">
      <c r="H245" s="97"/>
      <c r="I245" s="100"/>
      <c r="J245" s="100"/>
      <c r="K245" s="100"/>
      <c r="L245" s="104"/>
    </row>
    <row r="246" spans="8:12" ht="12">
      <c r="H246" s="97"/>
      <c r="I246" s="100"/>
      <c r="J246" s="100"/>
      <c r="K246" s="100"/>
      <c r="L246" s="104"/>
    </row>
    <row r="247" spans="8:12" ht="12">
      <c r="H247" s="97"/>
      <c r="I247" s="100"/>
      <c r="J247" s="100"/>
      <c r="K247" s="100"/>
      <c r="L247" s="104"/>
    </row>
    <row r="248" spans="8:12" ht="12">
      <c r="H248" s="97"/>
      <c r="I248" s="100"/>
      <c r="J248" s="100"/>
      <c r="K248" s="100"/>
      <c r="L248" s="104"/>
    </row>
    <row r="249" spans="8:12" ht="12">
      <c r="H249" s="97"/>
      <c r="I249" s="100"/>
      <c r="J249" s="100"/>
      <c r="K249" s="100"/>
      <c r="L249" s="104"/>
    </row>
    <row r="250" spans="8:12" ht="12">
      <c r="H250" s="97"/>
      <c r="I250" s="100"/>
      <c r="J250" s="100"/>
      <c r="K250" s="100"/>
      <c r="L250" s="104"/>
    </row>
    <row r="251" spans="8:12" ht="12">
      <c r="H251" s="97"/>
      <c r="I251" s="100"/>
      <c r="J251" s="100"/>
      <c r="K251" s="100"/>
      <c r="L251" s="104"/>
    </row>
    <row r="252" spans="8:12" ht="12">
      <c r="H252" s="97"/>
      <c r="I252" s="100"/>
      <c r="J252" s="100"/>
      <c r="K252" s="100"/>
      <c r="L252" s="104"/>
    </row>
    <row r="253" spans="8:12" ht="12">
      <c r="H253" s="97"/>
      <c r="I253" s="100"/>
      <c r="J253" s="100"/>
      <c r="K253" s="100"/>
      <c r="L253" s="104"/>
    </row>
    <row r="254" spans="8:12" ht="12">
      <c r="H254" s="97"/>
      <c r="I254" s="100"/>
      <c r="J254" s="100"/>
      <c r="K254" s="100"/>
      <c r="L254" s="104"/>
    </row>
    <row r="255" spans="8:12" ht="12">
      <c r="H255" s="97"/>
      <c r="I255" s="100"/>
      <c r="J255" s="100"/>
      <c r="K255" s="100"/>
      <c r="L255" s="104"/>
    </row>
    <row r="256" spans="8:12" ht="12">
      <c r="H256" s="97"/>
      <c r="I256" s="100"/>
      <c r="J256" s="100"/>
      <c r="K256" s="100"/>
      <c r="L256" s="104"/>
    </row>
    <row r="257" spans="8:12" ht="12">
      <c r="H257" s="97"/>
      <c r="I257" s="100"/>
      <c r="J257" s="100"/>
      <c r="K257" s="100"/>
      <c r="L257" s="104"/>
    </row>
    <row r="258" spans="8:12" ht="12">
      <c r="H258" s="97"/>
      <c r="I258" s="100"/>
      <c r="J258" s="100"/>
      <c r="K258" s="100"/>
      <c r="L258" s="104"/>
    </row>
    <row r="259" spans="8:12" ht="12">
      <c r="H259" s="97"/>
      <c r="I259" s="100"/>
      <c r="J259" s="100"/>
      <c r="K259" s="100"/>
      <c r="L259" s="104"/>
    </row>
    <row r="260" spans="8:12" ht="12">
      <c r="H260" s="97"/>
      <c r="I260" s="100"/>
      <c r="J260" s="100"/>
      <c r="K260" s="100"/>
      <c r="L260" s="104"/>
    </row>
    <row r="261" spans="8:12" ht="12">
      <c r="H261" s="97"/>
      <c r="I261" s="100"/>
      <c r="J261" s="100"/>
      <c r="K261" s="100"/>
      <c r="L261" s="104"/>
    </row>
    <row r="262" spans="8:12" ht="12">
      <c r="H262" s="97"/>
      <c r="I262" s="100"/>
      <c r="J262" s="100"/>
      <c r="K262" s="100"/>
      <c r="L262" s="104"/>
    </row>
    <row r="263" spans="8:12" ht="12">
      <c r="H263" s="97"/>
      <c r="I263" s="100"/>
      <c r="J263" s="100"/>
      <c r="K263" s="100"/>
      <c r="L263" s="104"/>
    </row>
    <row r="264" spans="8:12" ht="12">
      <c r="H264" s="97"/>
      <c r="I264" s="100"/>
      <c r="J264" s="100"/>
      <c r="K264" s="100"/>
      <c r="L264" s="104"/>
    </row>
    <row r="265" spans="8:12" ht="12">
      <c r="H265" s="97"/>
      <c r="I265" s="100"/>
      <c r="J265" s="100"/>
      <c r="K265" s="100"/>
      <c r="L265" s="104"/>
    </row>
    <row r="266" spans="8:12" ht="12">
      <c r="H266" s="97"/>
      <c r="I266" s="100"/>
      <c r="J266" s="100"/>
      <c r="K266" s="100"/>
      <c r="L266" s="104"/>
    </row>
    <row r="267" spans="8:12" ht="12">
      <c r="H267" s="97"/>
      <c r="I267" s="100"/>
      <c r="J267" s="100"/>
      <c r="K267" s="100"/>
      <c r="L267" s="104"/>
    </row>
    <row r="268" spans="8:12" ht="12">
      <c r="H268" s="97"/>
      <c r="I268" s="100"/>
      <c r="J268" s="100"/>
      <c r="K268" s="100"/>
      <c r="L268" s="104"/>
    </row>
    <row r="269" spans="8:12" ht="12">
      <c r="H269" s="97"/>
      <c r="I269" s="100"/>
      <c r="J269" s="100"/>
      <c r="K269" s="100"/>
      <c r="L269" s="104"/>
    </row>
    <row r="270" spans="8:12" ht="12">
      <c r="H270" s="97"/>
      <c r="I270" s="100"/>
      <c r="J270" s="100"/>
      <c r="K270" s="100"/>
      <c r="L270" s="104"/>
    </row>
    <row r="271" spans="8:12" ht="12">
      <c r="H271" s="97"/>
      <c r="I271" s="100"/>
      <c r="J271" s="100"/>
      <c r="K271" s="100"/>
      <c r="L271" s="104"/>
    </row>
    <row r="272" spans="8:12" ht="12">
      <c r="H272" s="97"/>
      <c r="I272" s="100"/>
      <c r="J272" s="100"/>
      <c r="K272" s="100"/>
      <c r="L272" s="104"/>
    </row>
    <row r="273" spans="8:12" ht="12">
      <c r="H273" s="97"/>
      <c r="I273" s="100"/>
      <c r="J273" s="100"/>
      <c r="K273" s="100"/>
      <c r="L273" s="104"/>
    </row>
    <row r="274" spans="8:12" ht="12">
      <c r="H274" s="97"/>
      <c r="I274" s="100"/>
      <c r="J274" s="100"/>
      <c r="K274" s="100"/>
      <c r="L274" s="104"/>
    </row>
    <row r="275" spans="8:12" ht="12">
      <c r="H275" s="97"/>
      <c r="I275" s="100"/>
      <c r="J275" s="100"/>
      <c r="K275" s="100"/>
      <c r="L275" s="104"/>
    </row>
    <row r="276" spans="8:12" ht="12">
      <c r="H276" s="97"/>
      <c r="I276" s="100"/>
      <c r="J276" s="100"/>
      <c r="K276" s="100"/>
      <c r="L276" s="104"/>
    </row>
    <row r="277" spans="8:12" ht="12">
      <c r="H277" s="97"/>
      <c r="I277" s="100"/>
      <c r="J277" s="100"/>
      <c r="K277" s="100"/>
      <c r="L277" s="104"/>
    </row>
    <row r="278" spans="8:12" ht="12">
      <c r="H278" s="97"/>
      <c r="I278" s="100"/>
      <c r="J278" s="100"/>
      <c r="K278" s="100"/>
      <c r="L278" s="104"/>
    </row>
    <row r="279" spans="8:12" ht="12">
      <c r="H279" s="97"/>
      <c r="I279" s="100"/>
      <c r="J279" s="100"/>
      <c r="K279" s="100"/>
      <c r="L279" s="104"/>
    </row>
    <row r="280" spans="8:12" ht="12">
      <c r="H280" s="97"/>
      <c r="I280" s="100"/>
      <c r="J280" s="100"/>
      <c r="K280" s="100"/>
      <c r="L280" s="104"/>
    </row>
    <row r="281" spans="8:12" ht="12">
      <c r="H281" s="97"/>
      <c r="I281" s="100"/>
      <c r="J281" s="100"/>
      <c r="K281" s="100"/>
      <c r="L281" s="104"/>
    </row>
    <row r="282" spans="8:12" ht="12">
      <c r="H282" s="97"/>
      <c r="I282" s="100"/>
      <c r="J282" s="100"/>
      <c r="K282" s="100"/>
      <c r="L282" s="104"/>
    </row>
    <row r="283" spans="8:12" ht="12">
      <c r="H283" s="97"/>
      <c r="I283" s="100"/>
      <c r="J283" s="100"/>
      <c r="K283" s="100"/>
      <c r="L283" s="104"/>
    </row>
    <row r="284" spans="8:12" ht="12">
      <c r="H284" s="97"/>
      <c r="I284" s="100"/>
      <c r="J284" s="100"/>
      <c r="K284" s="100"/>
      <c r="L284" s="104"/>
    </row>
    <row r="285" spans="8:12" ht="12">
      <c r="H285" s="97"/>
      <c r="I285" s="100"/>
      <c r="J285" s="100"/>
      <c r="K285" s="100"/>
      <c r="L285" s="104"/>
    </row>
    <row r="286" spans="8:12" ht="12">
      <c r="H286" s="97"/>
      <c r="I286" s="100"/>
      <c r="J286" s="100"/>
      <c r="K286" s="100"/>
      <c r="L286" s="104"/>
    </row>
    <row r="287" spans="8:12" ht="12">
      <c r="H287" s="97"/>
      <c r="I287" s="100"/>
      <c r="J287" s="100"/>
      <c r="K287" s="100"/>
      <c r="L287" s="104"/>
    </row>
    <row r="288" spans="8:12" ht="12">
      <c r="H288" s="97"/>
      <c r="I288" s="100"/>
      <c r="J288" s="100"/>
      <c r="K288" s="100"/>
      <c r="L288" s="104"/>
    </row>
    <row r="289" spans="8:12" ht="12">
      <c r="H289" s="97"/>
      <c r="I289" s="100"/>
      <c r="J289" s="100"/>
      <c r="K289" s="100"/>
      <c r="L289" s="104"/>
    </row>
    <row r="290" spans="8:12" ht="12">
      <c r="H290" s="97"/>
      <c r="I290" s="100"/>
      <c r="J290" s="100"/>
      <c r="K290" s="100"/>
      <c r="L290" s="104"/>
    </row>
    <row r="291" spans="8:12" ht="12">
      <c r="H291" s="97"/>
      <c r="I291" s="100"/>
      <c r="J291" s="100"/>
      <c r="K291" s="100"/>
      <c r="L291" s="104"/>
    </row>
    <row r="292" spans="8:12" ht="12">
      <c r="H292" s="97"/>
      <c r="I292" s="100"/>
      <c r="J292" s="100"/>
      <c r="K292" s="100"/>
      <c r="L292" s="104"/>
    </row>
    <row r="293" spans="8:12" ht="12">
      <c r="H293" s="97"/>
      <c r="I293" s="100"/>
      <c r="J293" s="100"/>
      <c r="K293" s="100"/>
      <c r="L293" s="104"/>
    </row>
    <row r="294" spans="8:12" ht="12">
      <c r="H294" s="97"/>
      <c r="I294" s="100"/>
      <c r="J294" s="100"/>
      <c r="K294" s="100"/>
      <c r="L294" s="104"/>
    </row>
    <row r="295" spans="8:12" ht="12">
      <c r="H295" s="97"/>
      <c r="I295" s="100"/>
      <c r="J295" s="100"/>
      <c r="K295" s="100"/>
      <c r="L295" s="104"/>
    </row>
    <row r="296" spans="8:12" ht="12">
      <c r="H296" s="97"/>
      <c r="I296" s="100"/>
      <c r="J296" s="100"/>
      <c r="K296" s="100"/>
      <c r="L296" s="104"/>
    </row>
    <row r="297" spans="8:12" ht="12">
      <c r="H297" s="97"/>
      <c r="I297" s="100"/>
      <c r="J297" s="100"/>
      <c r="K297" s="100"/>
      <c r="L297" s="104"/>
    </row>
    <row r="298" spans="8:12" ht="12">
      <c r="H298" s="97"/>
      <c r="I298" s="100"/>
      <c r="J298" s="100"/>
      <c r="K298" s="100"/>
      <c r="L298" s="104"/>
    </row>
    <row r="299" spans="8:12" ht="12">
      <c r="H299" s="97"/>
      <c r="I299" s="100"/>
      <c r="J299" s="100"/>
      <c r="K299" s="100"/>
      <c r="L299" s="104"/>
    </row>
    <row r="300" spans="8:12" ht="12">
      <c r="H300" s="97"/>
      <c r="I300" s="100"/>
      <c r="J300" s="100"/>
      <c r="K300" s="100"/>
      <c r="L300" s="104"/>
    </row>
    <row r="301" spans="8:12" ht="12">
      <c r="H301" s="97"/>
      <c r="I301" s="100"/>
      <c r="J301" s="100"/>
      <c r="K301" s="100"/>
      <c r="L301" s="104"/>
    </row>
    <row r="302" spans="8:12" ht="12">
      <c r="H302" s="97"/>
      <c r="I302" s="100"/>
      <c r="J302" s="100"/>
      <c r="K302" s="100"/>
      <c r="L302" s="104"/>
    </row>
    <row r="303" spans="8:12" ht="12">
      <c r="H303" s="97"/>
      <c r="I303" s="100"/>
      <c r="J303" s="100"/>
      <c r="K303" s="100"/>
      <c r="L303" s="104"/>
    </row>
    <row r="304" spans="8:12" ht="12">
      <c r="H304" s="97"/>
      <c r="I304" s="100"/>
      <c r="J304" s="100"/>
      <c r="K304" s="100"/>
      <c r="L304" s="104"/>
    </row>
    <row r="305" spans="8:12" ht="12">
      <c r="H305" s="97"/>
      <c r="I305" s="100"/>
      <c r="J305" s="100"/>
      <c r="K305" s="100"/>
      <c r="L305" s="104"/>
    </row>
    <row r="306" spans="8:12" ht="12">
      <c r="H306" s="97"/>
      <c r="I306" s="100"/>
      <c r="J306" s="100"/>
      <c r="K306" s="100"/>
      <c r="L306" s="104"/>
    </row>
    <row r="307" spans="8:12" ht="12">
      <c r="H307" s="97"/>
      <c r="I307" s="100"/>
      <c r="J307" s="100"/>
      <c r="K307" s="100"/>
      <c r="L307" s="104"/>
    </row>
    <row r="308" spans="8:12" ht="12">
      <c r="H308" s="97"/>
      <c r="I308" s="100"/>
      <c r="J308" s="100"/>
      <c r="K308" s="100"/>
      <c r="L308" s="104"/>
    </row>
    <row r="309" spans="8:12" ht="12">
      <c r="H309" s="97"/>
      <c r="I309" s="100"/>
      <c r="J309" s="100"/>
      <c r="K309" s="100"/>
      <c r="L309" s="104"/>
    </row>
    <row r="310" spans="8:12" ht="12">
      <c r="H310" s="97"/>
      <c r="I310" s="100"/>
      <c r="J310" s="100"/>
      <c r="K310" s="100"/>
      <c r="L310" s="104"/>
    </row>
    <row r="311" spans="8:12" ht="12">
      <c r="H311" s="97"/>
      <c r="I311" s="100"/>
      <c r="J311" s="100"/>
      <c r="K311" s="100"/>
      <c r="L311" s="104"/>
    </row>
    <row r="312" spans="8:12" ht="12">
      <c r="H312" s="97"/>
      <c r="I312" s="100"/>
      <c r="J312" s="100"/>
      <c r="K312" s="100"/>
      <c r="L312" s="104"/>
    </row>
    <row r="313" spans="8:12" ht="12">
      <c r="H313" s="97"/>
      <c r="I313" s="100"/>
      <c r="J313" s="100"/>
      <c r="K313" s="100"/>
      <c r="L313" s="104"/>
    </row>
    <row r="314" spans="8:12" ht="12">
      <c r="H314" s="97"/>
      <c r="I314" s="100"/>
      <c r="J314" s="100"/>
      <c r="K314" s="100"/>
      <c r="L314" s="104"/>
    </row>
    <row r="315" spans="8:12" ht="12">
      <c r="H315" s="97"/>
      <c r="I315" s="100"/>
      <c r="J315" s="100"/>
      <c r="K315" s="100"/>
      <c r="L315" s="104"/>
    </row>
    <row r="316" spans="8:12" ht="12">
      <c r="H316" s="97"/>
      <c r="I316" s="100"/>
      <c r="J316" s="100"/>
      <c r="K316" s="100"/>
      <c r="L316" s="104"/>
    </row>
    <row r="317" spans="8:12" ht="12">
      <c r="H317" s="97"/>
      <c r="I317" s="100"/>
      <c r="J317" s="100"/>
      <c r="K317" s="100"/>
      <c r="L317" s="104"/>
    </row>
    <row r="318" spans="8:12" ht="12">
      <c r="H318" s="97"/>
      <c r="I318" s="100"/>
      <c r="J318" s="100"/>
      <c r="K318" s="100"/>
      <c r="L318" s="104"/>
    </row>
    <row r="319" spans="8:12" ht="12">
      <c r="H319" s="97"/>
      <c r="I319" s="100"/>
      <c r="J319" s="100"/>
      <c r="K319" s="100"/>
      <c r="L319" s="104"/>
    </row>
    <row r="320" spans="8:12" ht="12">
      <c r="H320" s="97"/>
      <c r="I320" s="100"/>
      <c r="J320" s="100"/>
      <c r="K320" s="100"/>
      <c r="L320" s="104"/>
    </row>
    <row r="321" spans="8:12" ht="12">
      <c r="H321" s="97"/>
      <c r="I321" s="100"/>
      <c r="J321" s="100"/>
      <c r="K321" s="100"/>
      <c r="L321" s="104"/>
    </row>
    <row r="322" spans="8:12" ht="12">
      <c r="H322" s="97"/>
      <c r="I322" s="100"/>
      <c r="J322" s="100"/>
      <c r="K322" s="100"/>
      <c r="L322" s="104"/>
    </row>
    <row r="323" spans="8:12" ht="12">
      <c r="H323" s="97"/>
      <c r="I323" s="100"/>
      <c r="J323" s="100"/>
      <c r="K323" s="100"/>
      <c r="L323" s="104"/>
    </row>
    <row r="324" spans="8:12" ht="12">
      <c r="H324" s="97"/>
      <c r="I324" s="100"/>
      <c r="J324" s="100"/>
      <c r="K324" s="100"/>
      <c r="L324" s="104"/>
    </row>
    <row r="325" spans="8:12" ht="12">
      <c r="H325" s="97"/>
      <c r="I325" s="100"/>
      <c r="J325" s="100"/>
      <c r="K325" s="100"/>
      <c r="L325" s="104"/>
    </row>
    <row r="326" spans="8:12" ht="12">
      <c r="H326" s="97"/>
      <c r="I326" s="100"/>
      <c r="J326" s="100"/>
      <c r="K326" s="100"/>
      <c r="L326" s="104"/>
    </row>
    <row r="327" spans="8:12" ht="12">
      <c r="H327" s="97"/>
      <c r="I327" s="100"/>
      <c r="J327" s="100"/>
      <c r="K327" s="100"/>
      <c r="L327" s="104"/>
    </row>
    <row r="328" spans="8:12" ht="12">
      <c r="H328" s="97"/>
      <c r="I328" s="100"/>
      <c r="J328" s="100"/>
      <c r="K328" s="100"/>
      <c r="L328" s="104"/>
    </row>
    <row r="329" spans="8:12" ht="12">
      <c r="H329" s="97"/>
      <c r="I329" s="100"/>
      <c r="J329" s="100"/>
      <c r="K329" s="100"/>
      <c r="L329" s="104"/>
    </row>
    <row r="330" spans="8:12" ht="12">
      <c r="H330" s="97"/>
      <c r="I330" s="100"/>
      <c r="J330" s="100"/>
      <c r="K330" s="100"/>
      <c r="L330" s="104"/>
    </row>
    <row r="331" spans="8:12" ht="12">
      <c r="H331" s="97"/>
      <c r="I331" s="100"/>
      <c r="J331" s="100"/>
      <c r="K331" s="100"/>
      <c r="L331" s="104"/>
    </row>
    <row r="332" spans="8:12" ht="12">
      <c r="H332" s="97"/>
      <c r="I332" s="100"/>
      <c r="J332" s="100"/>
      <c r="K332" s="100"/>
      <c r="L332" s="104"/>
    </row>
    <row r="333" spans="8:12" ht="12">
      <c r="H333" s="97"/>
      <c r="I333" s="100"/>
      <c r="J333" s="100"/>
      <c r="K333" s="100"/>
      <c r="L333" s="104"/>
    </row>
    <row r="334" spans="8:12" ht="12">
      <c r="H334" s="97"/>
      <c r="I334" s="100"/>
      <c r="J334" s="100"/>
      <c r="K334" s="100"/>
      <c r="L334" s="104"/>
    </row>
    <row r="335" spans="8:12" ht="12">
      <c r="H335" s="97"/>
      <c r="I335" s="100"/>
      <c r="J335" s="100"/>
      <c r="K335" s="100"/>
      <c r="L335" s="104"/>
    </row>
    <row r="336" spans="8:12" ht="12">
      <c r="H336" s="97"/>
      <c r="I336" s="100"/>
      <c r="J336" s="100"/>
      <c r="K336" s="100"/>
      <c r="L336" s="104"/>
    </row>
    <row r="337" spans="8:12" ht="12">
      <c r="H337" s="97"/>
      <c r="I337" s="100"/>
      <c r="J337" s="100"/>
      <c r="K337" s="100"/>
      <c r="L337" s="104"/>
    </row>
    <row r="338" spans="8:12" ht="12">
      <c r="H338" s="97"/>
      <c r="I338" s="100"/>
      <c r="J338" s="100"/>
      <c r="K338" s="100"/>
      <c r="L338" s="104"/>
    </row>
    <row r="339" spans="8:12" ht="12">
      <c r="H339" s="97"/>
      <c r="I339" s="100"/>
      <c r="J339" s="100"/>
      <c r="K339" s="100"/>
      <c r="L339" s="104"/>
    </row>
    <row r="340" spans="8:12" ht="12">
      <c r="H340" s="97"/>
      <c r="I340" s="100"/>
      <c r="J340" s="100"/>
      <c r="K340" s="100"/>
      <c r="L340" s="104"/>
    </row>
    <row r="341" spans="8:12" ht="12">
      <c r="H341" s="97"/>
      <c r="I341" s="100"/>
      <c r="J341" s="100"/>
      <c r="K341" s="100"/>
      <c r="L341" s="104"/>
    </row>
    <row r="342" spans="8:12" ht="12">
      <c r="H342" s="97"/>
      <c r="I342" s="100"/>
      <c r="J342" s="100"/>
      <c r="K342" s="100"/>
      <c r="L342" s="104"/>
    </row>
    <row r="343" spans="8:12" ht="12">
      <c r="H343" s="97"/>
      <c r="I343" s="100"/>
      <c r="J343" s="100"/>
      <c r="K343" s="100"/>
      <c r="L343" s="104"/>
    </row>
    <row r="344" spans="8:12" ht="12">
      <c r="H344" s="97"/>
      <c r="I344" s="100"/>
      <c r="J344" s="100"/>
      <c r="K344" s="100"/>
      <c r="L344" s="104"/>
    </row>
    <row r="345" spans="8:12" ht="12">
      <c r="H345" s="97"/>
      <c r="I345" s="100"/>
      <c r="J345" s="100"/>
      <c r="K345" s="100"/>
      <c r="L345" s="104"/>
    </row>
    <row r="346" spans="8:12" ht="12">
      <c r="H346" s="97"/>
      <c r="I346" s="100"/>
      <c r="J346" s="100"/>
      <c r="K346" s="100"/>
      <c r="L346" s="104"/>
    </row>
    <row r="347" spans="8:12" ht="12">
      <c r="H347" s="97"/>
      <c r="I347" s="100"/>
      <c r="J347" s="100"/>
      <c r="K347" s="100"/>
      <c r="L347" s="104"/>
    </row>
    <row r="348" spans="8:12" ht="12">
      <c r="H348" s="97"/>
      <c r="I348" s="100"/>
      <c r="J348" s="100"/>
      <c r="K348" s="100"/>
      <c r="L348" s="104"/>
    </row>
    <row r="349" spans="8:12" ht="12">
      <c r="H349" s="97"/>
      <c r="I349" s="100"/>
      <c r="J349" s="100"/>
      <c r="K349" s="100"/>
      <c r="L349" s="104"/>
    </row>
    <row r="350" spans="8:12" ht="12">
      <c r="H350" s="97"/>
      <c r="I350" s="100"/>
      <c r="J350" s="100"/>
      <c r="K350" s="100"/>
      <c r="L350" s="104"/>
    </row>
    <row r="351" spans="8:12" ht="12">
      <c r="H351" s="97"/>
      <c r="I351" s="100"/>
      <c r="J351" s="100"/>
      <c r="K351" s="100"/>
      <c r="L351" s="104"/>
    </row>
    <row r="352" spans="8:12" ht="12">
      <c r="H352" s="97"/>
      <c r="I352" s="100"/>
      <c r="J352" s="100"/>
      <c r="K352" s="100"/>
      <c r="L352" s="104"/>
    </row>
    <row r="353" spans="8:12" ht="12">
      <c r="H353" s="97"/>
      <c r="I353" s="100"/>
      <c r="J353" s="100"/>
      <c r="K353" s="100"/>
      <c r="L353" s="104"/>
    </row>
    <row r="354" spans="8:12" ht="12">
      <c r="H354" s="97"/>
      <c r="I354" s="100"/>
      <c r="J354" s="100"/>
      <c r="K354" s="100"/>
      <c r="L354" s="104"/>
    </row>
    <row r="355" spans="8:12" ht="12">
      <c r="H355" s="97"/>
      <c r="I355" s="100"/>
      <c r="J355" s="100"/>
      <c r="K355" s="100"/>
      <c r="L355" s="104"/>
    </row>
    <row r="356" spans="8:12" ht="12">
      <c r="H356" s="97"/>
      <c r="I356" s="100"/>
      <c r="J356" s="100"/>
      <c r="K356" s="100"/>
      <c r="L356" s="104"/>
    </row>
    <row r="357" spans="8:12" ht="12">
      <c r="H357" s="97"/>
      <c r="I357" s="100"/>
      <c r="J357" s="100"/>
      <c r="K357" s="100"/>
      <c r="L357" s="104"/>
    </row>
    <row r="358" spans="8:12" ht="12">
      <c r="H358" s="97"/>
      <c r="I358" s="100"/>
      <c r="J358" s="100"/>
      <c r="K358" s="100"/>
      <c r="L358" s="104"/>
    </row>
    <row r="359" spans="8:12" ht="12">
      <c r="H359" s="97"/>
      <c r="I359" s="100"/>
      <c r="J359" s="100"/>
      <c r="K359" s="100"/>
      <c r="L359" s="104"/>
    </row>
    <row r="360" spans="8:12" ht="12">
      <c r="H360" s="97"/>
      <c r="I360" s="100"/>
      <c r="J360" s="100"/>
      <c r="K360" s="100"/>
      <c r="L360" s="104"/>
    </row>
    <row r="361" spans="8:12" ht="12">
      <c r="H361" s="97"/>
      <c r="I361" s="100"/>
      <c r="J361" s="100"/>
      <c r="K361" s="100"/>
      <c r="L361" s="104"/>
    </row>
    <row r="362" spans="8:12" ht="12">
      <c r="H362" s="97"/>
      <c r="I362" s="100"/>
      <c r="J362" s="100"/>
      <c r="K362" s="100"/>
      <c r="L362" s="104"/>
    </row>
    <row r="363" spans="8:12" ht="12">
      <c r="H363" s="97"/>
      <c r="I363" s="100"/>
      <c r="J363" s="100"/>
      <c r="K363" s="100"/>
      <c r="L363" s="104"/>
    </row>
    <row r="364" spans="8:12" ht="12">
      <c r="H364" s="97"/>
      <c r="I364" s="100"/>
      <c r="J364" s="100"/>
      <c r="K364" s="100"/>
      <c r="L364" s="104"/>
    </row>
    <row r="365" spans="8:12" ht="12">
      <c r="H365" s="97"/>
      <c r="I365" s="100"/>
      <c r="J365" s="100"/>
      <c r="K365" s="100"/>
      <c r="L365" s="104"/>
    </row>
    <row r="366" spans="8:12" ht="12">
      <c r="H366" s="97"/>
      <c r="I366" s="100"/>
      <c r="J366" s="100"/>
      <c r="K366" s="100"/>
      <c r="L366" s="104"/>
    </row>
    <row r="367" spans="8:12" ht="12">
      <c r="H367" s="97"/>
      <c r="I367" s="100"/>
      <c r="J367" s="100"/>
      <c r="K367" s="100"/>
      <c r="L367" s="104"/>
    </row>
    <row r="368" spans="8:12" ht="12">
      <c r="H368" s="97"/>
      <c r="I368" s="100"/>
      <c r="J368" s="100"/>
      <c r="K368" s="100"/>
      <c r="L368" s="104"/>
    </row>
    <row r="369" spans="8:12" ht="12">
      <c r="H369" s="97"/>
      <c r="I369" s="100"/>
      <c r="J369" s="100"/>
      <c r="K369" s="100"/>
      <c r="L369" s="104"/>
    </row>
    <row r="370" spans="8:12" ht="12">
      <c r="H370" s="97"/>
      <c r="I370" s="100"/>
      <c r="J370" s="100"/>
      <c r="K370" s="100"/>
      <c r="L370" s="104"/>
    </row>
    <row r="371" spans="8:12" ht="12">
      <c r="H371" s="97"/>
      <c r="I371" s="100"/>
      <c r="J371" s="100"/>
      <c r="K371" s="100"/>
      <c r="L371" s="104"/>
    </row>
    <row r="372" spans="8:12" ht="12">
      <c r="H372" s="97"/>
      <c r="I372" s="100"/>
      <c r="J372" s="100"/>
      <c r="K372" s="100"/>
      <c r="L372" s="104"/>
    </row>
    <row r="373" spans="8:12" ht="12">
      <c r="H373" s="97"/>
      <c r="I373" s="100"/>
      <c r="J373" s="100"/>
      <c r="K373" s="100"/>
      <c r="L373" s="104"/>
    </row>
    <row r="374" spans="8:12" ht="12">
      <c r="H374" s="97"/>
      <c r="I374" s="100"/>
      <c r="J374" s="100"/>
      <c r="K374" s="100"/>
      <c r="L374" s="104"/>
    </row>
    <row r="375" spans="8:12" ht="12">
      <c r="H375" s="97"/>
      <c r="I375" s="100"/>
      <c r="J375" s="100"/>
      <c r="K375" s="100"/>
      <c r="L375" s="104"/>
    </row>
    <row r="376" spans="8:12" ht="12">
      <c r="H376" s="97"/>
      <c r="I376" s="100"/>
      <c r="J376" s="100"/>
      <c r="K376" s="100"/>
      <c r="L376" s="104"/>
    </row>
    <row r="377" spans="8:12" ht="12">
      <c r="H377" s="97"/>
      <c r="I377" s="100"/>
      <c r="J377" s="100"/>
      <c r="K377" s="100"/>
      <c r="L377" s="104"/>
    </row>
    <row r="378" spans="8:12" ht="12">
      <c r="H378" s="97"/>
      <c r="I378" s="100"/>
      <c r="J378" s="100"/>
      <c r="K378" s="100"/>
      <c r="L378" s="104"/>
    </row>
    <row r="379" spans="8:12" ht="12">
      <c r="H379" s="97"/>
      <c r="I379" s="100"/>
      <c r="J379" s="100"/>
      <c r="K379" s="100"/>
      <c r="L379" s="104"/>
    </row>
    <row r="380" spans="8:12" ht="12">
      <c r="H380" s="97"/>
      <c r="I380" s="100"/>
      <c r="J380" s="100"/>
      <c r="K380" s="100"/>
      <c r="L380" s="104"/>
    </row>
    <row r="381" spans="8:12" ht="12">
      <c r="H381" s="97"/>
      <c r="I381" s="100"/>
      <c r="J381" s="100"/>
      <c r="K381" s="100"/>
      <c r="L381" s="104"/>
    </row>
    <row r="382" spans="8:12" ht="12">
      <c r="H382" s="97"/>
      <c r="I382" s="100"/>
      <c r="J382" s="100"/>
      <c r="K382" s="100"/>
      <c r="L382" s="104"/>
    </row>
    <row r="383" spans="8:12" ht="12">
      <c r="H383" s="97"/>
      <c r="I383" s="100"/>
      <c r="J383" s="100"/>
      <c r="K383" s="100"/>
      <c r="L383" s="104"/>
    </row>
    <row r="384" spans="8:12" ht="12">
      <c r="H384" s="97"/>
      <c r="I384" s="100"/>
      <c r="J384" s="100"/>
      <c r="K384" s="100"/>
      <c r="L384" s="104"/>
    </row>
    <row r="385" spans="8:12" ht="12">
      <c r="H385" s="97"/>
      <c r="I385" s="100"/>
      <c r="J385" s="100"/>
      <c r="K385" s="100"/>
      <c r="L385" s="104"/>
    </row>
    <row r="386" spans="8:12" ht="12">
      <c r="H386" s="97"/>
      <c r="I386" s="100"/>
      <c r="J386" s="100"/>
      <c r="K386" s="100"/>
      <c r="L386" s="104"/>
    </row>
    <row r="387" spans="8:12" ht="12">
      <c r="H387" s="97"/>
      <c r="I387" s="100"/>
      <c r="J387" s="100"/>
      <c r="K387" s="100"/>
      <c r="L387" s="104"/>
    </row>
    <row r="388" spans="8:12" ht="12">
      <c r="H388" s="97"/>
      <c r="I388" s="100"/>
      <c r="J388" s="100"/>
      <c r="K388" s="100"/>
      <c r="L388" s="104"/>
    </row>
    <row r="389" spans="8:12" ht="12">
      <c r="H389" s="97"/>
      <c r="I389" s="100"/>
      <c r="J389" s="100"/>
      <c r="K389" s="100"/>
      <c r="L389" s="104"/>
    </row>
    <row r="390" spans="8:12" ht="12">
      <c r="H390" s="97"/>
      <c r="I390" s="100"/>
      <c r="J390" s="100"/>
      <c r="K390" s="100"/>
      <c r="L390" s="104"/>
    </row>
    <row r="391" spans="8:12" ht="12">
      <c r="H391" s="97"/>
      <c r="I391" s="100"/>
      <c r="J391" s="100"/>
      <c r="K391" s="100"/>
      <c r="L391" s="104"/>
    </row>
    <row r="392" spans="8:12" ht="12">
      <c r="H392" s="97"/>
      <c r="I392" s="100"/>
      <c r="J392" s="100"/>
      <c r="K392" s="100"/>
      <c r="L392" s="104"/>
    </row>
    <row r="393" spans="8:12" ht="12">
      <c r="H393" s="97"/>
      <c r="I393" s="100"/>
      <c r="J393" s="100"/>
      <c r="K393" s="100"/>
      <c r="L393" s="104"/>
    </row>
    <row r="394" spans="8:12" ht="12">
      <c r="H394" s="97"/>
      <c r="I394" s="100"/>
      <c r="J394" s="100"/>
      <c r="K394" s="100"/>
      <c r="L394" s="104"/>
    </row>
    <row r="395" spans="8:12" ht="12">
      <c r="H395" s="97"/>
      <c r="I395" s="100"/>
      <c r="J395" s="100"/>
      <c r="K395" s="100"/>
      <c r="L395" s="104"/>
    </row>
    <row r="396" spans="8:12" ht="12">
      <c r="H396" s="97"/>
      <c r="I396" s="100"/>
      <c r="J396" s="100"/>
      <c r="K396" s="100"/>
      <c r="L396" s="104"/>
    </row>
    <row r="397" spans="8:12" ht="12">
      <c r="H397" s="97"/>
      <c r="I397" s="100"/>
      <c r="J397" s="100"/>
      <c r="K397" s="100"/>
      <c r="L397" s="104"/>
    </row>
    <row r="398" spans="8:12" ht="12">
      <c r="H398" s="97"/>
      <c r="I398" s="100"/>
      <c r="J398" s="100"/>
      <c r="K398" s="100"/>
      <c r="L398" s="104"/>
    </row>
    <row r="399" spans="8:12" ht="12">
      <c r="H399" s="97"/>
      <c r="I399" s="100"/>
      <c r="J399" s="100"/>
      <c r="K399" s="100"/>
      <c r="L399" s="104"/>
    </row>
    <row r="400" spans="8:12" ht="12">
      <c r="H400" s="97"/>
      <c r="I400" s="100"/>
      <c r="J400" s="100"/>
      <c r="K400" s="100"/>
      <c r="L400" s="104"/>
    </row>
    <row r="401" spans="8:12" ht="12">
      <c r="H401" s="97"/>
      <c r="I401" s="100"/>
      <c r="J401" s="100"/>
      <c r="K401" s="100"/>
      <c r="L401" s="104"/>
    </row>
    <row r="402" spans="8:12" ht="12">
      <c r="H402" s="97"/>
      <c r="I402" s="100"/>
      <c r="J402" s="100"/>
      <c r="K402" s="100"/>
      <c r="L402" s="104"/>
    </row>
    <row r="403" spans="8:12" ht="12">
      <c r="H403" s="97"/>
      <c r="I403" s="100"/>
      <c r="J403" s="100"/>
      <c r="K403" s="100"/>
      <c r="L403" s="104"/>
    </row>
    <row r="404" spans="8:12" ht="12">
      <c r="H404" s="97"/>
      <c r="I404" s="100"/>
      <c r="J404" s="100"/>
      <c r="K404" s="100"/>
      <c r="L404" s="104"/>
    </row>
    <row r="405" spans="8:12" ht="12">
      <c r="H405" s="97"/>
      <c r="I405" s="100"/>
      <c r="J405" s="100"/>
      <c r="K405" s="100"/>
      <c r="L405" s="104"/>
    </row>
    <row r="406" spans="8:12" ht="12">
      <c r="H406" s="97"/>
      <c r="I406" s="100"/>
      <c r="J406" s="100"/>
      <c r="K406" s="100"/>
      <c r="L406" s="104"/>
    </row>
    <row r="407" spans="8:12" ht="12">
      <c r="H407" s="97"/>
      <c r="I407" s="100"/>
      <c r="J407" s="100"/>
      <c r="K407" s="100"/>
      <c r="L407" s="104"/>
    </row>
    <row r="408" spans="8:12" ht="12">
      <c r="H408" s="97"/>
      <c r="I408" s="100"/>
      <c r="J408" s="100"/>
      <c r="K408" s="100"/>
      <c r="L408" s="104"/>
    </row>
    <row r="409" spans="8:12" ht="12">
      <c r="H409" s="97"/>
      <c r="I409" s="100"/>
      <c r="J409" s="100"/>
      <c r="K409" s="100"/>
      <c r="L409" s="104"/>
    </row>
    <row r="410" spans="8:12" ht="12">
      <c r="H410" s="97"/>
      <c r="I410" s="100"/>
      <c r="J410" s="100"/>
      <c r="K410" s="100"/>
      <c r="L410" s="104"/>
    </row>
    <row r="411" spans="8:12" ht="12">
      <c r="H411" s="97"/>
      <c r="I411" s="100"/>
      <c r="J411" s="100"/>
      <c r="K411" s="100"/>
      <c r="L411" s="104"/>
    </row>
    <row r="412" spans="8:12" ht="12">
      <c r="H412" s="97"/>
      <c r="I412" s="100"/>
      <c r="J412" s="100"/>
      <c r="K412" s="100"/>
      <c r="L412" s="104"/>
    </row>
    <row r="413" spans="8:12" ht="12">
      <c r="H413" s="97"/>
      <c r="I413" s="100"/>
      <c r="J413" s="100"/>
      <c r="K413" s="100"/>
      <c r="L413" s="104"/>
    </row>
    <row r="414" spans="8:12" ht="12">
      <c r="H414" s="97"/>
      <c r="I414" s="100"/>
      <c r="J414" s="100"/>
      <c r="K414" s="100"/>
      <c r="L414" s="104"/>
    </row>
    <row r="415" spans="8:12" ht="12">
      <c r="H415" s="97"/>
      <c r="I415" s="100"/>
      <c r="J415" s="100"/>
      <c r="K415" s="100"/>
      <c r="L415" s="104"/>
    </row>
    <row r="416" spans="8:12" ht="12">
      <c r="H416" s="97"/>
      <c r="I416" s="100"/>
      <c r="J416" s="100"/>
      <c r="K416" s="100"/>
      <c r="L416" s="104"/>
    </row>
    <row r="417" spans="8:12" ht="12">
      <c r="H417" s="97"/>
      <c r="I417" s="100"/>
      <c r="J417" s="100"/>
      <c r="K417" s="100"/>
      <c r="L417" s="104"/>
    </row>
    <row r="418" spans="8:12" ht="12">
      <c r="H418" s="97"/>
      <c r="I418" s="100"/>
      <c r="J418" s="100"/>
      <c r="K418" s="100"/>
      <c r="L418" s="104"/>
    </row>
    <row r="419" spans="8:12" ht="12">
      <c r="H419" s="97"/>
      <c r="I419" s="100"/>
      <c r="J419" s="100"/>
      <c r="K419" s="100"/>
      <c r="L419" s="104"/>
    </row>
    <row r="420" spans="8:12" ht="12">
      <c r="H420" s="97"/>
      <c r="I420" s="100"/>
      <c r="J420" s="100"/>
      <c r="K420" s="100"/>
      <c r="L420" s="104"/>
    </row>
    <row r="421" spans="8:12" ht="12">
      <c r="H421" s="97"/>
      <c r="I421" s="100"/>
      <c r="J421" s="100"/>
      <c r="K421" s="100"/>
      <c r="L421" s="104"/>
    </row>
    <row r="422" spans="8:12" ht="12">
      <c r="H422" s="97"/>
      <c r="I422" s="100"/>
      <c r="J422" s="100"/>
      <c r="K422" s="100"/>
      <c r="L422" s="104"/>
    </row>
    <row r="423" spans="8:12" ht="12">
      <c r="H423" s="97"/>
      <c r="I423" s="100"/>
      <c r="J423" s="100"/>
      <c r="K423" s="100"/>
      <c r="L423" s="104"/>
    </row>
    <row r="424" spans="8:12" ht="12">
      <c r="H424" s="97"/>
      <c r="I424" s="100"/>
      <c r="J424" s="100"/>
      <c r="K424" s="100"/>
      <c r="L424" s="104"/>
    </row>
    <row r="425" spans="8:12" ht="12">
      <c r="H425" s="97"/>
      <c r="I425" s="100"/>
      <c r="J425" s="100"/>
      <c r="K425" s="100"/>
      <c r="L425" s="104"/>
    </row>
    <row r="426" spans="8:12" ht="12">
      <c r="H426" s="97"/>
      <c r="I426" s="100"/>
      <c r="J426" s="100"/>
      <c r="K426" s="100"/>
      <c r="L426" s="104"/>
    </row>
    <row r="427" spans="8:12" ht="12">
      <c r="H427" s="97"/>
      <c r="I427" s="100"/>
      <c r="J427" s="100"/>
      <c r="K427" s="100"/>
      <c r="L427" s="104"/>
    </row>
    <row r="428" spans="8:12" ht="12">
      <c r="H428" s="97"/>
      <c r="I428" s="100"/>
      <c r="J428" s="100"/>
      <c r="K428" s="100"/>
      <c r="L428" s="104"/>
    </row>
    <row r="429" spans="8:12" ht="12">
      <c r="H429" s="97"/>
      <c r="I429" s="100"/>
      <c r="J429" s="100"/>
      <c r="K429" s="100"/>
      <c r="L429" s="104"/>
    </row>
    <row r="430" spans="8:12" ht="12">
      <c r="H430" s="97"/>
      <c r="I430" s="100"/>
      <c r="J430" s="100"/>
      <c r="K430" s="100"/>
      <c r="L430" s="104"/>
    </row>
    <row r="431" spans="8:12" ht="12">
      <c r="H431" s="97"/>
      <c r="I431" s="100"/>
      <c r="J431" s="100"/>
      <c r="K431" s="100"/>
      <c r="L431" s="104"/>
    </row>
    <row r="432" spans="8:12" ht="12">
      <c r="H432" s="97"/>
      <c r="I432" s="100"/>
      <c r="J432" s="100"/>
      <c r="K432" s="100"/>
      <c r="L432" s="104"/>
    </row>
    <row r="433" spans="8:12" ht="12">
      <c r="H433" s="97"/>
      <c r="I433" s="100"/>
      <c r="J433" s="100"/>
      <c r="K433" s="100"/>
      <c r="L433" s="104"/>
    </row>
    <row r="434" spans="8:12" ht="12">
      <c r="H434" s="97"/>
      <c r="I434" s="100"/>
      <c r="J434" s="100"/>
      <c r="K434" s="100"/>
      <c r="L434" s="104"/>
    </row>
    <row r="435" spans="8:12" ht="12">
      <c r="H435" s="97"/>
      <c r="I435" s="100"/>
      <c r="J435" s="100"/>
      <c r="K435" s="100"/>
      <c r="L435" s="104"/>
    </row>
    <row r="436" spans="8:12" ht="12">
      <c r="H436" s="97"/>
      <c r="I436" s="100"/>
      <c r="J436" s="100"/>
      <c r="K436" s="100"/>
      <c r="L436" s="104"/>
    </row>
    <row r="437" spans="8:12" ht="12">
      <c r="H437" s="97"/>
      <c r="I437" s="100"/>
      <c r="J437" s="100"/>
      <c r="K437" s="100"/>
      <c r="L437" s="104"/>
    </row>
    <row r="438" spans="8:12" ht="12">
      <c r="H438" s="97"/>
      <c r="I438" s="100"/>
      <c r="J438" s="100"/>
      <c r="K438" s="100"/>
      <c r="L438" s="104"/>
    </row>
    <row r="439" spans="8:12" ht="12">
      <c r="H439" s="97"/>
      <c r="I439" s="100"/>
      <c r="J439" s="100"/>
      <c r="K439" s="100"/>
      <c r="L439" s="104"/>
    </row>
    <row r="440" spans="8:12" ht="12">
      <c r="H440" s="97"/>
      <c r="I440" s="100"/>
      <c r="J440" s="100"/>
      <c r="K440" s="100"/>
      <c r="L440" s="104"/>
    </row>
    <row r="441" spans="8:12" ht="12">
      <c r="H441" s="97"/>
      <c r="I441" s="100"/>
      <c r="J441" s="100"/>
      <c r="K441" s="100"/>
      <c r="L441" s="104"/>
    </row>
    <row r="442" spans="8:12" ht="12">
      <c r="H442" s="97"/>
      <c r="I442" s="100"/>
      <c r="J442" s="100"/>
      <c r="K442" s="100"/>
      <c r="L442" s="104"/>
    </row>
    <row r="443" spans="8:12" ht="12">
      <c r="H443" s="97"/>
      <c r="I443" s="100"/>
      <c r="J443" s="100"/>
      <c r="K443" s="100"/>
      <c r="L443" s="104"/>
    </row>
    <row r="444" spans="8:12" ht="12">
      <c r="H444" s="97"/>
      <c r="I444" s="100"/>
      <c r="J444" s="100"/>
      <c r="K444" s="100"/>
      <c r="L444" s="104"/>
    </row>
    <row r="445" spans="8:12" ht="12">
      <c r="H445" s="97"/>
      <c r="I445" s="100"/>
      <c r="J445" s="100"/>
      <c r="K445" s="100"/>
      <c r="L445" s="104"/>
    </row>
    <row r="446" spans="8:12" ht="12">
      <c r="H446" s="76"/>
      <c r="I446" s="105"/>
      <c r="J446" s="105"/>
      <c r="K446" s="105"/>
      <c r="L446" s="106"/>
    </row>
  </sheetData>
  <sheetProtection/>
  <autoFilter ref="A8:G194"/>
  <mergeCells count="238">
    <mergeCell ref="F152:F153"/>
    <mergeCell ref="F77:F78"/>
    <mergeCell ref="F17:F18"/>
    <mergeCell ref="F162:F168"/>
    <mergeCell ref="F179:F182"/>
    <mergeCell ref="F177:F178"/>
    <mergeCell ref="F175:F176"/>
    <mergeCell ref="F172:F174"/>
    <mergeCell ref="F137:F138"/>
    <mergeCell ref="F158:F161"/>
    <mergeCell ref="F156:F157"/>
    <mergeCell ref="E70:E71"/>
    <mergeCell ref="F149:F151"/>
    <mergeCell ref="F144:F145"/>
    <mergeCell ref="F146:F148"/>
    <mergeCell ref="C162:C168"/>
    <mergeCell ref="F22:F23"/>
    <mergeCell ref="F28:F29"/>
    <mergeCell ref="F34:F36"/>
    <mergeCell ref="F44:F45"/>
    <mergeCell ref="F79:F80"/>
    <mergeCell ref="C158:C161"/>
    <mergeCell ref="F49:F53"/>
    <mergeCell ref="F58:F59"/>
    <mergeCell ref="F139:F141"/>
    <mergeCell ref="E103:E105"/>
    <mergeCell ref="I194:J194"/>
    <mergeCell ref="D186:D187"/>
    <mergeCell ref="D93:D94"/>
    <mergeCell ref="E79:E80"/>
    <mergeCell ref="E77:E78"/>
    <mergeCell ref="E108:E109"/>
    <mergeCell ref="E128:E131"/>
    <mergeCell ref="A186:A187"/>
    <mergeCell ref="E146:E148"/>
    <mergeCell ref="E152:E153"/>
    <mergeCell ref="E149:E151"/>
    <mergeCell ref="D158:D161"/>
    <mergeCell ref="D149:D151"/>
    <mergeCell ref="D177:D178"/>
    <mergeCell ref="A162:A168"/>
    <mergeCell ref="D54:D57"/>
    <mergeCell ref="C137:C138"/>
    <mergeCell ref="K114:K122"/>
    <mergeCell ref="E156:E157"/>
    <mergeCell ref="E162:E168"/>
    <mergeCell ref="E158:E161"/>
    <mergeCell ref="D126:D127"/>
    <mergeCell ref="E97:E98"/>
    <mergeCell ref="F126:F127"/>
    <mergeCell ref="F134:F135"/>
    <mergeCell ref="D77:D78"/>
    <mergeCell ref="D70:D71"/>
    <mergeCell ref="C146:C148"/>
    <mergeCell ref="A139:A141"/>
    <mergeCell ref="A137:A138"/>
    <mergeCell ref="B137:B138"/>
    <mergeCell ref="E58:E59"/>
    <mergeCell ref="E101:E102"/>
    <mergeCell ref="E93:E94"/>
    <mergeCell ref="E83:E85"/>
    <mergeCell ref="D97:D98"/>
    <mergeCell ref="M114:M122"/>
    <mergeCell ref="L114:L122"/>
    <mergeCell ref="G114:G122"/>
    <mergeCell ref="I114:I122"/>
    <mergeCell ref="J114:J122"/>
    <mergeCell ref="D190:D192"/>
    <mergeCell ref="D152:D153"/>
    <mergeCell ref="D146:D148"/>
    <mergeCell ref="E175:E176"/>
    <mergeCell ref="E179:E182"/>
    <mergeCell ref="C177:C178"/>
    <mergeCell ref="D164:D168"/>
    <mergeCell ref="D188:D189"/>
    <mergeCell ref="C188:C189"/>
    <mergeCell ref="D156:D157"/>
    <mergeCell ref="E186:E187"/>
    <mergeCell ref="D184:D185"/>
    <mergeCell ref="E184:E185"/>
    <mergeCell ref="E177:E178"/>
    <mergeCell ref="D175:D176"/>
    <mergeCell ref="D179:D182"/>
    <mergeCell ref="A190:A192"/>
    <mergeCell ref="B190:B192"/>
    <mergeCell ref="C190:C192"/>
    <mergeCell ref="B146:B148"/>
    <mergeCell ref="A149:A151"/>
    <mergeCell ref="C175:C176"/>
    <mergeCell ref="A188:A189"/>
    <mergeCell ref="B188:B189"/>
    <mergeCell ref="B186:B187"/>
    <mergeCell ref="B177:B178"/>
    <mergeCell ref="A184:A185"/>
    <mergeCell ref="A179:A182"/>
    <mergeCell ref="A177:A178"/>
    <mergeCell ref="B152:B153"/>
    <mergeCell ref="A152:A153"/>
    <mergeCell ref="A156:A157"/>
    <mergeCell ref="B156:B157"/>
    <mergeCell ref="B162:B168"/>
    <mergeCell ref="A175:A176"/>
    <mergeCell ref="B179:B182"/>
    <mergeCell ref="C152:C153"/>
    <mergeCell ref="A144:A145"/>
    <mergeCell ref="B144:B145"/>
    <mergeCell ref="A158:A161"/>
    <mergeCell ref="B158:B161"/>
    <mergeCell ref="C144:C145"/>
    <mergeCell ref="A146:A148"/>
    <mergeCell ref="C149:C151"/>
    <mergeCell ref="B149:B151"/>
    <mergeCell ref="C156:C157"/>
    <mergeCell ref="C139:C141"/>
    <mergeCell ref="D101:D102"/>
    <mergeCell ref="C108:C109"/>
    <mergeCell ref="B108:B109"/>
    <mergeCell ref="D103:D105"/>
    <mergeCell ref="B128:B131"/>
    <mergeCell ref="C128:C131"/>
    <mergeCell ref="D137:D138"/>
    <mergeCell ref="D114:D122"/>
    <mergeCell ref="D128:D131"/>
    <mergeCell ref="A101:A102"/>
    <mergeCell ref="B101:B102"/>
    <mergeCell ref="B139:B141"/>
    <mergeCell ref="A134:A135"/>
    <mergeCell ref="A128:A131"/>
    <mergeCell ref="A126:A127"/>
    <mergeCell ref="D108:D109"/>
    <mergeCell ref="E126:E127"/>
    <mergeCell ref="A44:A45"/>
    <mergeCell ref="A49:A53"/>
    <mergeCell ref="B44:B45"/>
    <mergeCell ref="D58:D59"/>
    <mergeCell ref="C58:C59"/>
    <mergeCell ref="C49:C53"/>
    <mergeCell ref="C44:C45"/>
    <mergeCell ref="A58:A59"/>
    <mergeCell ref="B49:B53"/>
    <mergeCell ref="B54:B57"/>
    <mergeCell ref="A79:A80"/>
    <mergeCell ref="A70:A71"/>
    <mergeCell ref="C70:C71"/>
    <mergeCell ref="B79:B80"/>
    <mergeCell ref="B77:B78"/>
    <mergeCell ref="A54:A57"/>
    <mergeCell ref="C54:C57"/>
    <mergeCell ref="A28:A29"/>
    <mergeCell ref="A22:A23"/>
    <mergeCell ref="C79:C80"/>
    <mergeCell ref="A77:A78"/>
    <mergeCell ref="D8:D9"/>
    <mergeCell ref="D22:D23"/>
    <mergeCell ref="B34:B36"/>
    <mergeCell ref="C28:C29"/>
    <mergeCell ref="D28:D29"/>
    <mergeCell ref="B22:B23"/>
    <mergeCell ref="A34:A36"/>
    <mergeCell ref="A4:M5"/>
    <mergeCell ref="C77:C78"/>
    <mergeCell ref="M8:M9"/>
    <mergeCell ref="G8:G9"/>
    <mergeCell ref="E8:E9"/>
    <mergeCell ref="B70:B71"/>
    <mergeCell ref="E49:E53"/>
    <mergeCell ref="E22:E23"/>
    <mergeCell ref="D34:D36"/>
    <mergeCell ref="A8:A9"/>
    <mergeCell ref="D49:D53"/>
    <mergeCell ref="B8:B9"/>
    <mergeCell ref="C8:C9"/>
    <mergeCell ref="A172:A174"/>
    <mergeCell ref="A93:A94"/>
    <mergeCell ref="C83:C85"/>
    <mergeCell ref="D83:D85"/>
    <mergeCell ref="B97:B98"/>
    <mergeCell ref="B126:B127"/>
    <mergeCell ref="D139:D141"/>
    <mergeCell ref="C103:C105"/>
    <mergeCell ref="C97:C98"/>
    <mergeCell ref="C126:C127"/>
    <mergeCell ref="A83:A85"/>
    <mergeCell ref="A103:A105"/>
    <mergeCell ref="A108:A109"/>
    <mergeCell ref="A97:A98"/>
    <mergeCell ref="C93:C94"/>
    <mergeCell ref="B103:B105"/>
    <mergeCell ref="C101:C102"/>
    <mergeCell ref="A114:A122"/>
    <mergeCell ref="B114:B122"/>
    <mergeCell ref="D79:D80"/>
    <mergeCell ref="B93:B94"/>
    <mergeCell ref="E17:E18"/>
    <mergeCell ref="B83:B85"/>
    <mergeCell ref="A17:A18"/>
    <mergeCell ref="E34:E36"/>
    <mergeCell ref="B17:B18"/>
    <mergeCell ref="E54:E57"/>
    <mergeCell ref="C22:C23"/>
    <mergeCell ref="D44:D45"/>
    <mergeCell ref="D17:D18"/>
    <mergeCell ref="B58:B59"/>
    <mergeCell ref="C17:C18"/>
    <mergeCell ref="E28:E29"/>
    <mergeCell ref="E44:E45"/>
    <mergeCell ref="B28:B29"/>
    <mergeCell ref="C34:C36"/>
    <mergeCell ref="E190:E192"/>
    <mergeCell ref="B134:B135"/>
    <mergeCell ref="C134:C135"/>
    <mergeCell ref="D134:D135"/>
    <mergeCell ref="E134:E135"/>
    <mergeCell ref="E137:E138"/>
    <mergeCell ref="D144:D145"/>
    <mergeCell ref="E144:E145"/>
    <mergeCell ref="E188:E189"/>
    <mergeCell ref="C186:C187"/>
    <mergeCell ref="F108:F109"/>
    <mergeCell ref="E172:E174"/>
    <mergeCell ref="B184:B185"/>
    <mergeCell ref="C184:C185"/>
    <mergeCell ref="C179:C182"/>
    <mergeCell ref="D172:D174"/>
    <mergeCell ref="C172:C174"/>
    <mergeCell ref="B172:B174"/>
    <mergeCell ref="E139:E141"/>
    <mergeCell ref="B175:B176"/>
    <mergeCell ref="F188:F189"/>
    <mergeCell ref="F190:F192"/>
    <mergeCell ref="F184:F185"/>
    <mergeCell ref="F83:F85"/>
    <mergeCell ref="F93:F94"/>
    <mergeCell ref="F103:F105"/>
    <mergeCell ref="F101:F102"/>
    <mergeCell ref="F97:F98"/>
    <mergeCell ref="F186:F187"/>
    <mergeCell ref="F128:F131"/>
  </mergeCells>
  <printOptions/>
  <pageMargins left="0.1968503937007874" right="0.1968503937007874" top="0.5511811023622047" bottom="0.3937007874015748" header="0.31496062992125984" footer="0.1968503937007874"/>
  <pageSetup firstPageNumber="176" useFirstPageNumber="1" fitToHeight="10" horizontalDpi="600" verticalDpi="600" orientation="landscape" paperSize="9" scale="48" r:id="rId3"/>
  <headerFooter>
    <oddFooter>&amp;C&amp;P</oddFooter>
  </headerFooter>
  <rowBreaks count="7" manualBreakCount="7">
    <brk id="27" max="11" man="1"/>
    <brk id="48" max="11" man="1"/>
    <brk id="72" max="11" man="1"/>
    <brk id="95" max="11" man="1"/>
    <brk id="122" max="11" man="1"/>
    <brk id="145" max="11" man="1"/>
    <brk id="171" max="11"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zoii</dc:creator>
  <cp:keywords/>
  <dc:description/>
  <cp:lastModifiedBy>Ewa Wypych</cp:lastModifiedBy>
  <cp:lastPrinted>2010-07-26T07:12:17Z</cp:lastPrinted>
  <dcterms:created xsi:type="dcterms:W3CDTF">2008-02-12T09:00:55Z</dcterms:created>
  <dcterms:modified xsi:type="dcterms:W3CDTF">2010-07-27T06:50:01Z</dcterms:modified>
  <cp:category/>
  <cp:version/>
  <cp:contentType/>
  <cp:contentStatus/>
</cp:coreProperties>
</file>